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Default Extension="jpeg" ContentType="image/jpeg"/>
  <Default Extension="emf" ContentType="image/x-emf"/>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tables/table1.xml" ContentType="application/vnd.openxmlformats-officedocument.spreadsheetml.table+xml"/>
  <Override PartName="/xl/drawings/drawing3.xml" ContentType="application/vnd.openxmlformats-officedocument.drawing+xml"/>
  <Override PartName="/xl/worksheets/sheet3.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tables/table8.xml" ContentType="application/vnd.openxmlformats-officedocument.spreadsheetml.table+xml"/>
  <Override PartName="/xl/drawings/drawing5.xml" ContentType="application/vnd.openxmlformats-officedocument.drawing+xml"/>
  <Override PartName="/xl/worksheets/sheet7.xml" ContentType="application/vnd.openxmlformats-officedocument.spreadsheetml.worksheet+xml"/>
  <Override PartName="/xl/tables/table9.xml" ContentType="application/vnd.openxmlformats-officedocument.spreadsheetml.table+xml"/>
  <Override PartName="/xl/drawings/drawing6.xml" ContentType="application/vnd.openxmlformats-officedocument.drawing+xml"/>
  <Override PartName="/xl/worksheets/sheet8.xml" ContentType="application/vnd.openxmlformats-officedocument.spreadsheetml.worksheet+xml"/>
  <Override PartName="/xl/tables/table10.xml" ContentType="application/vnd.openxmlformats-officedocument.spreadsheetml.table+xml"/>
  <Override PartName="/xl/drawings/drawing7.xml" ContentType="application/vnd.openxmlformats-officedocument.drawing+xml"/>
  <Override PartName="/xl/worksheets/sheet9.xml" ContentType="application/vnd.openxmlformats-officedocument.spreadsheetml.worksheet+xml"/>
  <Override PartName="/xl/tables/table11.xml" ContentType="application/vnd.openxmlformats-officedocument.spreadsheetml.table+xml"/>
  <Override PartName="/xl/drawings/drawing8.xml" ContentType="application/vnd.openxmlformats-officedocument.drawing+xml"/>
  <Override PartName="/xl/worksheets/sheet10.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xl/metadata.xml" ContentType="application/vnd.openxmlformats-officedocument.spreadsheetml.sheetMetadata+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codeName="{372AB895-14C1-FC20-EB20-F1B4BCFD95AE}"/>
  <workbookPr codeName="ThisWorkbook" defaultThemeVersion="166925"/>
  <mc:AlternateContent xmlns:mc="http://schemas.openxmlformats.org/markup-compatibility/2006">
    <mc:Choice Requires="x15">
      <x15ac:absPath xmlns:x15ac="http://schemas.microsoft.com/office/spreadsheetml/2010/11/ac" url="https://ambireglobal.sharepoint.com/sites/Ambire-CBI/Shared Documents/LAC/UK Pact IV/3. Third extension/1. Ajuste primeros proxies_A4_T4_T5_Uso del suelo/2. Deliverables/1. Proxies ajustados/4. Cuarta versión/"/>
    </mc:Choice>
  </mc:AlternateContent>
  <bookViews>
    <workbookView xWindow="-108" yWindow="-108" windowWidth="23256" windowHeight="12456" tabRatio="885" activeTab="0"/>
  </bookViews>
  <sheets>
    <sheet name="Introducción" sheetId="14" r:id="rId3"/>
    <sheet name="CTE - PE" sheetId="24" r:id="rId4"/>
    <sheet name="A4. Tecnologías Agrícolas" sheetId="19" r:id="rId5"/>
    <sheet name="Dropdown" sheetId="29" state="hidden" r:id="rId6"/>
    <sheet name="Calculadora T4" sheetId="25" state="hidden" r:id="rId7"/>
    <sheet name="T4. Herramienta Emisiones GEI" sheetId="27" r:id="rId8"/>
    <sheet name="T4. Terrestre" sheetId="20" r:id="rId9"/>
    <sheet name="T4. Férreo" sheetId="12" r:id="rId10"/>
    <sheet name="T5. Particulares" sheetId="16" r:id="rId11"/>
    <sheet name="Certificaciones Uso del Suelo" sheetId="22" r:id="rId12"/>
  </sheets>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5" l="1"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<sst xmlns="http://schemas.openxmlformats.org/spreadsheetml/2006/main" count="3446" uniqueCount="1074">
  <si>
    <r>
      <t>PRIMERA HERRAMIENTA DE</t>
    </r>
    <r>
      <rPr>
        <b/>
        <i/>
        <sz val="16"/>
        <color theme="4" tint="-0.4999699890613556"/>
        <rFont val="Calibri"/>
        <family val="2"/>
        <scheme val="minor"/>
      </rPr>
      <t xml:space="preserve"> PROXIES</t>
    </r>
    <r>
      <rPr>
        <b/>
        <sz val="16"/>
        <color theme="4" tint="-0.4999699890613556"/>
        <rFont val="Calibri"/>
        <family val="2"/>
        <scheme val="minor"/>
      </rPr>
      <t xml:space="preserve"> PARA LA IMPLEMENTACIÓN DE LA TAXONOMÍA VERDE DE COLOMBIA
</t>
    </r>
    <r>
      <rPr>
        <b/>
        <sz val="11"/>
        <color theme="4" tint="-0.4999699890613556"/>
        <rFont val="Calibri"/>
        <family val="2"/>
        <scheme val="minor"/>
      </rPr>
      <t xml:space="preserve">
SECTORES: AGUA, TRANSPORTE Y USO DEL SUELO (AFOLU)</t>
    </r>
  </si>
  <si>
    <t>NOMENCLATURA DE PÁGINA</t>
  </si>
  <si>
    <t>CONTENIDO</t>
  </si>
  <si>
    <r>
      <t xml:space="preserve">Tecnologías agrícolas para reducción de huella hídrica en cultivos: </t>
    </r>
    <r>
      <rPr>
        <sz val="11"/>
        <color theme="1"/>
        <rFont val="Calibri"/>
        <family val="2"/>
        <scheme val="minor"/>
      </rPr>
      <t>listado de algunas tecnologías relacionadas por ciencia como contribuyentes a la reducción del consumo de agua en los cinco tipos de cultivo priorizados para Colombia: arroz, café, cacao, caña de azucar y maíz.</t>
    </r>
  </si>
  <si>
    <t>Intelligent IoT-multiagent precision irrigation approach for improving water use efficiency in irrigation systems at farm and district scales,</t>
  </si>
  <si>
    <r>
      <t xml:space="preserve">Metodología para estimación de emisiones GEI del sector transporte férreo, fluvial y marítimo: </t>
    </r>
    <r>
      <rPr>
        <sz val="11"/>
        <color theme="1"/>
        <rFont val="Calibri"/>
        <family val="2"/>
        <scheme val="minor"/>
      </rPr>
      <t xml:space="preserve">Herramienta para el cálculo de emisiones de GEI en proyectos de: transporte férreo (carga y pasajeros) y fluvial/maritimo (carga); con objetivo de contrastar las emisiones generadas por proyectos de transporte respecto al Criterio Técnico de Elegibilidad (CTE) de la actividad T4 contemplada en la TVC; y determinar su elegibilidad. </t>
    </r>
  </si>
  <si>
    <r>
      <t xml:space="preserve">Tecnologías de transporte directamente elegibles bajo la TVC: </t>
    </r>
    <r>
      <rPr>
        <sz val="11"/>
        <color theme="1"/>
        <rFont val="Calibri"/>
        <family val="2"/>
        <scheme val="minor"/>
      </rPr>
      <t xml:space="preserve">Listado de vehículos particulares, transporte de carga y pasajeros y locomotoras que cumplen con los CTE de la TVC.
- </t>
    </r>
    <r>
      <rPr>
        <i/>
        <sz val="11"/>
        <color theme="1"/>
        <rFont val="Calibri"/>
        <family val="2"/>
        <scheme val="minor"/>
      </rPr>
      <t>T4. Terrestre:</t>
    </r>
    <r>
      <rPr>
        <sz val="11"/>
        <color theme="1"/>
        <rFont val="Calibri"/>
        <family val="2"/>
        <scheme val="minor"/>
      </rPr>
      <t xml:space="preserve"> vehículos terrestres de carga y pasajeros directamente elegibles de tipo: eléctrico (BEV), híbridos (gasolina/energía HEV), vehículos con tecnología GNV (únicamente son elegibles aquellos que usan como combustible biometano), flex fuel (Mezcla Gasolina-Bioetanol E85 - FFV) e hidrógeno verde (FCEV).
- </t>
    </r>
    <r>
      <rPr>
        <i/>
        <sz val="11"/>
        <color theme="1"/>
        <rFont val="Calibri"/>
        <family val="2"/>
        <scheme val="minor"/>
      </rPr>
      <t>T4. Férreo:</t>
    </r>
    <r>
      <rPr>
        <sz val="11"/>
        <color theme="1"/>
        <rFont val="Calibri"/>
        <family val="2"/>
        <scheme val="minor"/>
      </rPr>
      <t xml:space="preserve"> locomotoras de carga y pasajeros de tipo eléctrico (BEV) directamente elegibles.
- </t>
    </r>
    <r>
      <rPr>
        <i/>
        <sz val="11"/>
        <color theme="1"/>
        <rFont val="Calibri"/>
        <family val="2"/>
        <scheme val="minor"/>
      </rPr>
      <t>T5. Particulares:</t>
    </r>
    <r>
      <rPr>
        <b/>
        <sz val="11"/>
        <color theme="1"/>
        <rFont val="Calibri"/>
        <family val="2"/>
        <scheme val="minor"/>
      </rPr>
      <t xml:space="preserve"> </t>
    </r>
    <r>
      <rPr>
        <sz val="11"/>
        <color theme="1"/>
        <rFont val="Calibri"/>
        <family val="2"/>
        <scheme val="minor"/>
      </rPr>
      <t xml:space="preserve">vehículos particulares directamente elegibles de tipo: eléctrico (BEV), híbridos (gasolina/energía - HEV y PHEV), flex fuel (Mezcla Gasolina-Bioetanol E85 - FFV) e hidrógeno verde (FCEV).
</t>
    </r>
    <r>
      <rPr>
        <u val="single"/>
        <sz val="11"/>
        <color theme="1"/>
        <rFont val="Calibri"/>
        <family val="2"/>
        <scheme val="minor"/>
      </rPr>
      <t>Nota</t>
    </r>
    <r>
      <rPr>
        <sz val="11"/>
        <color theme="1"/>
        <rFont val="Calibri"/>
        <family val="2"/>
        <scheme val="minor"/>
      </rPr>
      <t>: Los listados incluyen información sobre algunas tecnologías eléctricas e híbridas disponibles en el mercado colombiano a la fecha de realización de la presente herramienta. Adicionalmente, se enuncian algunas tecnologías híbridas, flex fuel y de combustibles alternativos como hidrógeno verde sin que estos listados constituyan la totalidad de las tecnologías tanto nacionalizadas como disponibles para importación que hay presentes en el mercado.</t>
    </r>
  </si>
  <si>
    <r>
      <rPr>
        <b/>
        <sz val="11"/>
        <color rgb="FF000000"/>
        <rFont val="Calibri"/>
        <family val="2"/>
      </rPr>
      <t>Certificaciones sector uso del suelo:</t>
    </r>
    <r>
      <rPr>
        <sz val="11"/>
        <color rgb="FF000000"/>
        <rFont val="Calibri"/>
        <family val="2"/>
      </rPr>
      <t xml:space="preserve"> Listado de certificaciones disponibles para agricultores y productores. Las prácticas definidas por cada una de las certificaciones listadas se alinean con prácticas elegibles (PE) de la TVC. El listado incluye:
- Descripción general de la certificación.
- Definición y/o asignación del costo asociado a la certificación.
- Sector al que aplican.
- Identificación del alcance de la certificación frente a los cinco objetivos ambientales de la Taxonomía.
- Enlace con información adicional de cada certificación.
- Alineación con la TVC: se identifican las prácticas con los que se alinean los requisitos y cumplimiento de cada certificación, por sector.</t>
    </r>
  </si>
  <si>
    <t>Computers and Electronics in Agriculture,</t>
  </si>
  <si>
    <t>FUENTES RELEVANTES</t>
  </si>
  <si>
    <r>
      <t xml:space="preserve">Primera versión del desarrollo de </t>
    </r>
    <r>
      <rPr>
        <i/>
        <sz val="11"/>
        <rFont val="Calibri"/>
        <family val="2"/>
        <scheme val="minor"/>
      </rPr>
      <t>proxies</t>
    </r>
    <r>
      <rPr>
        <sz val="11"/>
        <rFont val="Calibri"/>
        <family val="2"/>
        <scheme val="minor"/>
      </rPr>
      <t xml:space="preserve"> para la implementación de la Taxonomía Verde de Colombia</t>
    </r>
  </si>
  <si>
    <r>
      <t xml:space="preserve">Manual del usuario anexo a la presente herramienta para contextualización de la navegabilidad y uso de la herramienta de </t>
    </r>
    <r>
      <rPr>
        <i/>
        <sz val="11"/>
        <color theme="1"/>
        <rFont val="Calibri"/>
        <family val="2"/>
        <scheme val="minor"/>
      </rPr>
      <t>proxies</t>
    </r>
    <r>
      <rPr>
        <sz val="11"/>
        <color theme="1"/>
        <rFont val="Calibri"/>
        <family val="2"/>
        <scheme val="minor"/>
      </rPr>
      <t xml:space="preserve"> presentada en formato Excel.</t>
    </r>
  </si>
  <si>
    <t>Taxonomía Verde de Colombia</t>
  </si>
  <si>
    <t xml:space="preserve">Insumo principal para el cual se realizó el desarrollo de los proxies para implementación de cuatro de sus actividades en tres sectores económicos priorizados. </t>
  </si>
  <si>
    <t>Guía general de implementación de la Taxonomía Verde de Colombia</t>
  </si>
  <si>
    <t>Insumo complementario que hace parte del Toolkit de la Taxonomía Verde de Colombia e incluye instrumentos de aplicación e implementación de la Taxonomía.</t>
  </si>
  <si>
    <t>Tecnologías de vehiculos de transporte (terrestres y férreas)</t>
  </si>
  <si>
    <t>Para la obtención de referencia de modelos de vehículos con tecnologías directamente elegibles bajo el CTE de la TVC se incluyó información de los catálogos y páginas de búsqueda de 46 marcas comerciales, mediante la verificación de fichas técnicas y especificaciones.</t>
  </si>
  <si>
    <t>Factor de emisión de CO2, CH4 y N2O para diésel B10, diésel marino, gasoil y gasolina</t>
  </si>
  <si>
    <t xml:space="preserve">La metodología de cálculo de emisiones de transporte férreo y fluvial usan los factores de emisión de dióxido de carbono (CO2), metano (CH4) y óxido nitroso (N2O) incluidos en la Calculadora de Emisiones de Factores de Emisión de los Combustibles Colombianos (FECOC), diseñada por la Unidad de Planeación Minero Energética (UPME), versión 2016. </t>
  </si>
  <si>
    <t xml:space="preserve"> </t>
  </si>
  <si>
    <t>ISSN 0168-1699,</t>
  </si>
  <si>
    <t xml:space="preserve">Factor de referencia de emisiones de transporte marítimo </t>
  </si>
  <si>
    <t>Para el planteamiento de la metodología se establecieron los cálculos a partir de los datos de referencia de la Agencia Europea del Medio Ambiente (EEA, por sus siglas en inglés) para el año 2014; siendo los datos más cercanos a un dato confiable y con las unidades de interés encontrado. La metodología de cálculo de emisiones de transporte de carga fluvial usa el factor de emisión de referencia "Inland". El transporte de carga maritimo usa el factor de emisión de referencia "maritime".</t>
  </si>
  <si>
    <t>https://doi.org/10.1016/j.compag.2021.106635.</t>
  </si>
  <si>
    <t>Desarrollado por:</t>
  </si>
  <si>
    <t>Arroz</t>
  </si>
  <si>
    <t>http://www.scielo.org.co/pdf/nova/v14n26/v14n26a07.pdf</t>
  </si>
  <si>
    <r>
      <t>Acuse de responsabilidad:</t>
    </r>
    <r>
      <rPr>
        <sz val="8"/>
        <color theme="1"/>
        <rFont val="Calibri Light"/>
        <family val="2"/>
        <charset val="1"/>
      </rPr>
      <t xml:space="preserve"> La información contenida en esta comunicación no constituye asesoramiento de inversión de ningún tipo y Climate Bonds Iniciative ni Ambire Global (el consorcio) son asesores de inversión. Cualquier referencia a una organización financiera o a un instrumento de deuda o producto de inversión se hace únicamente con fines informativos. Los enlaces a sitios web externos son sólo para fines informativos. El consorcio no acepta ninguna responsabilidad por el contenido de sitios web externos. El consorcio no respalda, recomienda o asesora sobre los méritos financieros o de otro tipo de cualquier instrumento de deuda o producto de inversión y ninguna información contenida en esta comunicación debe ser tomada como tal, ni debe confiarse en cualquier información contenida en esta comunicación para tomar cualquier decisión de inversión. La certificación según el Estándar de Climate Bonds sólo refleja los atributos climáticos del uso de los ingresos de un instrumento de deuda designado. No refleja la solvencia del instrumento de deuda designado, ni su conformidad con las leyes nacionales o internacionales. La decisión de invertir en algo es exclusivamente suya. El consorcio no acepta responsabilidad de ningún tipo, por cualquier inversión que un individuo u organización realice, ni por cualquier inversión realizada por terceros en nombre de un individuo u organización, basada total o parcialmente en cualquier información contenida en esta o cualquier otra comunicación pública de Climate Bonds Initiative.</t>
    </r>
  </si>
  <si>
    <t>Última actualización: 15-08-2024</t>
  </si>
  <si>
    <t>CRITERIOS DE ELEGIBILIDAD DE LA TVC RELATIVA A LOS SECTORES INCLUIDOS EN LA HERRAMIENTA</t>
  </si>
  <si>
    <t>SECTOR</t>
  </si>
  <si>
    <t>ACTIVIDAD ECONÓMICA</t>
  </si>
  <si>
    <t>CRITERIO DE ELEGIBILIDAD</t>
  </si>
  <si>
    <t>Agua</t>
  </si>
  <si>
    <t>A4. Inversiones para el 
uso eficiente del agua</t>
  </si>
  <si>
    <r>
      <t xml:space="preserve">Los siguientes sistemas y tecnologías son elegibles:
1. Los que generan una </t>
    </r>
    <r>
      <rPr>
        <b/>
        <sz val="11"/>
        <color theme="1"/>
        <rFont val="Calibri"/>
        <family val="2"/>
        <scheme val="minor"/>
      </rPr>
      <t>reducción de al menos un 20% en el consumo de agua anual
de las actividades económicas</t>
    </r>
    <r>
      <rPr>
        <sz val="11"/>
        <color theme="1"/>
        <rFont val="Calibri"/>
        <family val="2"/>
        <scheme val="minor"/>
      </rPr>
      <t xml:space="preserve"> (p. ej., sistemas de acueducto, procesos industriales, actividades agrícolas, construcción y renovación de edificios, etc.) o por unidad de producto (p. ej., accesorios de bajo flujo, cosecha de aguas lluvia, etc.).
2. Los empleados para el reúso de agua (como sistemas de ciclo cerrado, p. ej., el uso de agua lluvia o grises para jardines, sanitarios, actividades agrícolas y pecuarias) y los equipos sin uso de agua (p. ej., sistemas para saneamiento, refrigeración, centrales eléctricas, procesos industriales, etc.) que favorecen la disminución de al menos un 20% del consumo de agua anual.</t>
    </r>
  </si>
  <si>
    <t>Transporte</t>
  </si>
  <si>
    <t>T4. Transporte interurbano (carga y pasajeros)</t>
  </si>
  <si>
    <r>
      <rPr>
        <i/>
        <sz val="11"/>
        <color theme="1"/>
        <rFont val="Calibri"/>
        <family val="2"/>
        <scheme val="minor"/>
      </rPr>
      <t>General:</t>
    </r>
    <r>
      <rPr>
        <sz val="11"/>
        <color theme="1"/>
        <rFont val="Calibri"/>
        <family val="2"/>
        <scheme val="minor"/>
      </rPr>
      <t xml:space="preserve">
1. Aquella flota de vehículos o material rodante destinados al transporte intermunicipal, sea de carga o pasajeros, carretero, férreo o fluvial/marítimo con cero emisiones directas (p.ej., eléctricos o hidrógeno bajo en carbono) son elegibles automáticamente.
2. La flota de vehículos o material rodante, “sea de carga o pasajeros, carretero, férreo o fluvial/marítimo”, que usa biocombustibles sostenibles y biogás, garantizados por diseño tecnológico o por monitoreo continuo y verificación de terceros, también son elegibles.
</t>
    </r>
    <r>
      <rPr>
        <i/>
        <sz val="11"/>
        <color theme="1"/>
        <rFont val="Calibri"/>
        <family val="2"/>
        <scheme val="minor"/>
      </rPr>
      <t xml:space="preserve">Férreo:
</t>
    </r>
    <r>
      <rPr>
        <sz val="11"/>
        <color theme="1"/>
        <rFont val="Calibri"/>
        <family val="2"/>
        <scheme val="minor"/>
      </rPr>
      <t xml:space="preserve">3. El material rodante para el transporte de pasajeros es elegible si sus emisiones directas son inferiores a </t>
    </r>
    <r>
      <rPr>
        <b/>
        <sz val="11"/>
        <color theme="1"/>
        <rFont val="Calibri"/>
        <family val="2"/>
        <scheme val="minor"/>
      </rPr>
      <t>50 gCO2e/p.km</t>
    </r>
    <r>
      <rPr>
        <sz val="11"/>
        <color theme="1"/>
        <rFont val="Calibri"/>
        <family val="2"/>
        <scheme val="minor"/>
      </rPr>
      <t xml:space="preserve"> hasta 2025 (luego de este año serán elegibles sólo el material rodante con cero emisiones directas).
4. En cuanto al transporte de carga por medio férreo, es elegible si las emisiones directas son inferiores a </t>
    </r>
    <r>
      <rPr>
        <b/>
        <sz val="11"/>
        <color theme="1"/>
        <rFont val="Calibri"/>
        <family val="2"/>
        <scheme val="minor"/>
      </rPr>
      <t>25 gCO2/t.km</t>
    </r>
    <r>
      <rPr>
        <sz val="11"/>
        <color theme="1"/>
        <rFont val="Calibri"/>
        <family val="2"/>
        <scheme val="minor"/>
      </rPr>
      <t xml:space="preserve"> hasta 2025 (luego de este año serán elegibles sólo el material rodante con cero emisiones directas).
</t>
    </r>
    <r>
      <rPr>
        <i/>
        <sz val="11"/>
        <color theme="1"/>
        <rFont val="Calibri"/>
        <family val="2"/>
        <scheme val="minor"/>
      </rPr>
      <t xml:space="preserve">Fluvial/maritimo: 
</t>
    </r>
    <r>
      <rPr>
        <sz val="11"/>
        <color theme="1"/>
        <rFont val="Calibri"/>
        <family val="2"/>
        <scheme val="minor"/>
      </rPr>
      <t>5. Otras embarcaciones fluviales (p.ej., embarcaciones híbridas) son elegibles si las emisiones directas de CO2e por tonelada- kilómetro (tCO2e/tkm) o por tonelada - milla náutica (tCO2e/tnm) son un</t>
    </r>
    <r>
      <rPr>
        <b/>
        <sz val="11"/>
        <color theme="1"/>
        <rFont val="Calibri"/>
        <family val="2"/>
        <scheme val="minor"/>
      </rPr>
      <t xml:space="preserve"> 50% más bajas que las emisiones de CO2 de referencia promedio de vehículos de servicios pesados</t>
    </r>
    <r>
      <rPr>
        <sz val="11"/>
        <color theme="1"/>
        <rFont val="Calibri"/>
        <family val="2"/>
        <scheme val="minor"/>
      </rPr>
      <t>, según lo definido en el reglamento correspondiente.</t>
    </r>
  </si>
  <si>
    <t>T5. Transporte particular</t>
  </si>
  <si>
    <t>Los vehículos o las embarcaciones para el transporte particular con cero emisiones directas (p. ej., electricidad o hidrógeno bajo en carbono) son elegibles directamente. Las flotas de vehículos híbridos serán elegibles sólo hasta el año 2025.</t>
  </si>
  <si>
    <t>INVERSIONES Y PRÁCTICAS PARA LA TRANSICIÓN A LA AGRÍCULTURA ECOLÓGICA Y LA GANADERÍA/FORESTERÍA SOSTENIBLE</t>
  </si>
  <si>
    <t>BUENAS PRÁCTICAS</t>
  </si>
  <si>
    <t>AFOLU: Uso del suelo</t>
  </si>
  <si>
    <t>Inversiones y prácticas para la transición hacia la agricultura ecológica y la ganadería/forestería sostenible</t>
  </si>
  <si>
    <t>Tabla 3.4 de la TVC
INVERSIONES Y PRÁCTICAS PARA LA TRANSICIÓN A LA GANADERÍA SOSTENIBLE</t>
  </si>
  <si>
    <t>Título</t>
  </si>
  <si>
    <t>Insumos elegibles</t>
  </si>
  <si>
    <t>Prácticas básicas</t>
  </si>
  <si>
    <t>División y rotación de potreros</t>
  </si>
  <si>
    <t>Cercas eléctricas, postes no derivados de bosques naturales e instalación.</t>
  </si>
  <si>
    <t>Manejo eficiente y protección de fuentes de agua</t>
  </si>
  <si>
    <t>Bebederos, mangueras, flotadores, boyas, bombas, tanques de almacenamiento y tubería.</t>
  </si>
  <si>
    <t>Protección física del suelo</t>
  </si>
  <si>
    <t>Material vegetal y semillero, de acuerdo con especificaciones técnicas.</t>
  </si>
  <si>
    <t>Prácticas intermedias</t>
  </si>
  <si>
    <t>Gestión de pasturas y forrajes</t>
  </si>
  <si>
    <r>
      <t xml:space="preserve">Compra y siembra de semillas de variedades de gramíneas, mejoradas o naturales, y de leguminosas nativas rastreras, seleccionadas según las condiciones de suelo y el clima de la región. Red de viveros (inclusive viveros </t>
    </r>
    <r>
      <rPr>
        <i/>
        <sz val="11"/>
        <color theme="1"/>
        <rFont val="Calibri"/>
        <family val="2"/>
        <scheme val="minor"/>
      </rPr>
      <t>in situ</t>
    </r>
    <r>
      <rPr>
        <sz val="11"/>
        <color theme="1"/>
        <rFont val="Calibri"/>
        <family val="2"/>
        <scheme val="minor"/>
      </rPr>
      <t>) de material nativo o focal de árboles para protección. Adecuación de suelos con material compostado. Sistemas de riego, si aplica.</t>
    </r>
  </si>
  <si>
    <t>Abonos orgánicos y verdes, aprovechamiento de estiércol y efluentes</t>
  </si>
  <si>
    <t>Equipo, material, herramientas e insumos (p. ej., composteras, plántulas, semillas, mano de obra, lombricompuestos).</t>
  </si>
  <si>
    <t>Bienestar animal</t>
  </si>
  <si>
    <t>Asistencia técnica en bienestar animal e insumos relacionados.</t>
  </si>
  <si>
    <t>Prácticas avanzadas o transformativas</t>
  </si>
  <si>
    <t>Cercas vivas</t>
  </si>
  <si>
    <t>Semillas, plántulas, siembra, equipo para identificación de árboles y poda, insumos para cuidado de los árboles.</t>
  </si>
  <si>
    <t>Árboles dispersos de potrero</t>
  </si>
  <si>
    <t>Red de viveros y divulgación de especies nativas a nivel territorial. Sensibilización en manejos de identificación de material, plateos y podas de formación del material vegetal.</t>
  </si>
  <si>
    <t>Setos forrajeros</t>
  </si>
  <si>
    <r>
      <t xml:space="preserve">Siembra de setos de especies probadas (p. ej: </t>
    </r>
    <r>
      <rPr>
        <i/>
        <sz val="11"/>
        <color theme="1"/>
        <rFont val="Calibri"/>
        <family val="2"/>
        <scheme val="minor"/>
      </rPr>
      <t>Leucaena leucocephala</t>
    </r>
    <r>
      <rPr>
        <sz val="11"/>
        <color theme="1"/>
        <rFont val="Calibri"/>
        <family val="2"/>
        <scheme val="minor"/>
      </rPr>
      <t xml:space="preserve">, </t>
    </r>
    <r>
      <rPr>
        <i/>
        <sz val="11"/>
        <color theme="1"/>
        <rFont val="Calibri"/>
        <family val="2"/>
        <scheme val="minor"/>
      </rPr>
      <t>Tithonia diversifolia</t>
    </r>
    <r>
      <rPr>
        <sz val="11"/>
        <color theme="1"/>
        <rFont val="Calibri"/>
        <family val="2"/>
        <scheme val="minor"/>
      </rPr>
      <t>, guásima, etc).</t>
    </r>
  </si>
  <si>
    <t>Bancos mixtos de forraje</t>
  </si>
  <si>
    <t>Siembra de forrajes, materiales, equipamiento y mano de obra para el almacenamiento, e incluso insumos para ensilaje y otras modalidades de conservación de forraje.</t>
  </si>
  <si>
    <t>Sistemas silvopastoriles intensivos (SSPI)</t>
  </si>
  <si>
    <r>
      <t xml:space="preserve">Compra y siembra de especies probadas en Colombia en varias regiones y condiciones (p. ej. </t>
    </r>
    <r>
      <rPr>
        <i/>
        <sz val="11"/>
        <color theme="1"/>
        <rFont val="Calibri"/>
        <family val="2"/>
        <scheme val="minor"/>
      </rPr>
      <t>Leucaena</t>
    </r>
    <r>
      <rPr>
        <sz val="11"/>
        <color theme="1"/>
        <rFont val="Calibri"/>
        <family val="2"/>
        <scheme val="minor"/>
      </rPr>
      <t>), adecuación de potreros, sombra, bebederos e insumos relacionados.</t>
    </r>
  </si>
  <si>
    <t>Biodigestores, canales de plantas acuáticas y acuicultura, lagunas de oxidación, compostaje y sistemas vegetativos.</t>
  </si>
  <si>
    <t>Biodigestores, equipamiento, insumos e instalación.</t>
  </si>
  <si>
    <t>Energías limpias (solar, eólica, por gravedad) y eficiencia energética</t>
  </si>
  <si>
    <t>Generadores a gas derivados de biodigestores, sistemas fotovoltaicos y eólicos.</t>
  </si>
  <si>
    <t>Tabla 3.5 de la TVC
 INVERSIONES Y PRÁCTICAS PARA LA TRANSICIÓN A LA AGRÍCULTURA ECOLÓGICA</t>
  </si>
  <si>
    <t>Rotación de cultivos (en cultivos transitorios o de ciclo corto)</t>
  </si>
  <si>
    <t>Semillas, plántulas, equipamiento y mano de obra que permita la rotación de cultivos.</t>
  </si>
  <si>
    <t>Gestión de fertilizantes</t>
  </si>
  <si>
    <t>Equipamiento y materiales de aplicación de fertilizantes, que permitan una dosificación oportuna (cuando el cultivo lo requiera en base al análisis de suelos) y eficiente. Fertirrigación (técnica que permite la aplicación simultanea de agua y fertilizantes a través del sistema de riego).</t>
  </si>
  <si>
    <t>Control de plagas y enfermedades</t>
  </si>
  <si>
    <t>Insumos para el control biológico y físico de plagas y enfermedades; p. ej., semillas de plantas repelentes, trampas o redes.</t>
  </si>
  <si>
    <t>Conservación del suelo</t>
  </si>
  <si>
    <t>Semillas, abonos, equipamiento ligero para obras de protección del suelo.</t>
  </si>
  <si>
    <t>Gestión de recursos hídricos</t>
  </si>
  <si>
    <t>Seguir el plan de mejora de la finca según documento de Planificación Predial o similar.</t>
  </si>
  <si>
    <t>Gestión de residuos y tratamiento del agua contaminada con desechos orgánicos</t>
  </si>
  <si>
    <t xml:space="preserve">Equipo, herramientas, insumos y mano de obra. </t>
  </si>
  <si>
    <t>Abonos orgánicos o verdes (uso de coberturas vegetales)</t>
  </si>
  <si>
    <t>Equipo material, herramientas e insumos (p. ej., composteras, plántulas, mano de obra, lombricompuestos).</t>
  </si>
  <si>
    <t>Paso de cultivos transitorios o pasturas a sistemas agroforestales (p. ej., a cacao, frutales o forestería) y agrosilvopastoriles</t>
  </si>
  <si>
    <t>Semillas, plántulas, material, incluyendo el necesario para el desarrollo de viveros, y otros insumos (equipamiento y mano de obra).</t>
  </si>
  <si>
    <t>Introducción de policultivos o cultivos asociados en cultivos permanentes</t>
  </si>
  <si>
    <t>Semillas, plántulas, material, también para el desarrollo de viveros, y otros insumos (equipamiento y mano de obra).</t>
  </si>
  <si>
    <t>Mejoramiento del material genético en semillas y material reproductivo. Biotecnología en cadenas productivas agrícolas</t>
  </si>
  <si>
    <t>Insumos de estos materiales y asistencia técnica.</t>
  </si>
  <si>
    <t>Adopciones tecnológicas complementarias</t>
  </si>
  <si>
    <t>Biodigestores</t>
  </si>
  <si>
    <t>Biodigestores, equipamiento e instalación.</t>
  </si>
  <si>
    <t>Ahorro energético y energias limpias</t>
  </si>
  <si>
    <t>Compra e instalación de sistemas fotovoltaicos. Servicios de mantenimiento de los equipos para mejorar la eficiencia.</t>
  </si>
  <si>
    <t>Tabla 3.10 de la TVC
INVERSIONES PARA EL FORTALECIMIENTO DEL SECTOR FORESTAL SOSTENIBLE</t>
  </si>
  <si>
    <t>Reducción de la deforestación, de la degradación de bosques naturales y otros riesgos forestales</t>
  </si>
  <si>
    <t>Manejo y control del bosque</t>
  </si>
  <si>
    <t>Estrategias de reducción de riesgos y refuerzos a las acciones de control (p.ej., fortalecimiento al cuerpo de guardabosques y operaciones de fiscalización). Apoyo a la forestería comunitaria y a proyectos regionales de protección y manejo de bosques.</t>
  </si>
  <si>
    <t>Sistemas de monitoreo y control de la cobertura boscosa[FA1]</t>
  </si>
  <si>
    <t>Software, hardware, servicios de análisis, drones, licencias y equipos de comunicación.</t>
  </si>
  <si>
    <t>Desarrollo de viveros</t>
  </si>
  <si>
    <t>Edificaciones y servicios para el funcionamiento de viveros, incluyendo el uso eficiente del agua (p. ej., cosecha de aguas lluvia y riego por goteo) y de la energía. Semillas, plántulas y otros insumos.</t>
  </si>
  <si>
    <t>Enriquecimiento de plantaciones forestales</t>
  </si>
  <si>
    <t>Semillas y plántulas especies nativas.</t>
  </si>
  <si>
    <t>Integración de servicios ecosistémicos</t>
  </si>
  <si>
    <t>Servicios de apoyo técnico y difusión. Inversión en programas complementarios, necesarios para mejorar la factibilidad de los proyectos.</t>
  </si>
  <si>
    <t>Desarrollo de la base productiva y de mercado para productos no maderables y servicios del bosque</t>
  </si>
  <si>
    <t>Ejemplos de bio negocios elegibles: apiarios, comercio de frutos, extractos y esencias. 
  Apoyos al turismo de naturaleza (científico, ecoturismo - p.ej., avistamiento de aves, etc.).</t>
  </si>
  <si>
    <t>Normatividad e institucionalidad forestal</t>
  </si>
  <si>
    <t>Estudios, asesorías, capacitación, herramientas de gestión, como bases de datos y estadísticas unificadas.</t>
  </si>
  <si>
    <t>Desarrollo tecnológico, asistencia técnica e infraestructura básica</t>
  </si>
  <si>
    <t>Modelos forestales sostenibles y formación de personal capacitado (incluye productos forestales no maderables)</t>
  </si>
  <si>
    <t>Refuerzos a programas; fomento de convenios de desarrollo tecnológico con el sector privado y de formación de capital humano; capacitaciones sobre negocios verdes, carbono, enriquecimiento, REDD+ y PSA.</t>
  </si>
  <si>
    <t>Infraestructura básica para un aprovechamiento sostenible</t>
  </si>
  <si>
    <t>Senderos, veredas y accesos, refugios forestales de siembra y corte, cabañas de ecoturismo, aserríos y torres para avistamiento de aves.</t>
  </si>
  <si>
    <t>Tecnología verde para el sector forestal</t>
  </si>
  <si>
    <t>Biodigestores, energía eólica, bio combustibles (p.ej.; celulosa), sistemas fotovoltaicos, gestión hídrica (p.ej.; plantas de osmosis inversa), sistemas y prácticas para aumentar la eficiencia y eficacia del uso de energía y del agua, equipamiento, instalación y mano de obra.</t>
  </si>
  <si>
    <t>Volume 192,</t>
  </si>
  <si>
    <t>TECNOLOGÍAS DE INVERSIÓN PARA EL USO EFICIENTE DEL AGUA EN EL SECTOR AGRÍCOLA PARA CULTIVOS PRIORIZADOS EN LA TVC</t>
  </si>
  <si>
    <t>CULTIVO</t>
  </si>
  <si>
    <t>SISTEMA DE RIEGO PROPUESTO</t>
  </si>
  <si>
    <t>EFICIENCIA DE APLICACIÓN SISTEMA DE RIEGO PROPUESTO</t>
  </si>
  <si>
    <t>REDUCCIÓN CONSUMO DE AGUA</t>
  </si>
  <si>
    <t>DATOS TÉCNICOS RELEVANTES PARA DETERMINAR LA VIABILIDAD DEL SISTEMA DE RIEGO PROPUESTO</t>
  </si>
  <si>
    <t>ALGUNOS COMERCIALIZADORES NACIONALES</t>
  </si>
  <si>
    <t>CATÁLOGOS DE TECNOLOGÍAS DISPONIBLES EN EL MERCADO COLOMBIANO</t>
  </si>
  <si>
    <t>FUENTES RELACIONADAS</t>
  </si>
  <si>
    <t xml:space="preserve">Sistema de riego superficial por gravedad (surcos)
</t>
  </si>
  <si>
    <t>0.51 kg/m3</t>
  </si>
  <si>
    <t>HASTA EL 23% respecto a riego por inundación 
(eficiencia hídrica: 0.55 kg/m3)</t>
  </si>
  <si>
    <r>
      <t xml:space="preserve">- </t>
    </r>
    <r>
      <rPr>
        <u val="single"/>
        <sz val="11"/>
        <color theme="1"/>
        <rFont val="Calibri"/>
        <family val="2"/>
        <scheme val="minor"/>
      </rPr>
      <t>Pendiente del terreno:</t>
    </r>
    <r>
      <rPr>
        <sz val="11"/>
        <color theme="1"/>
        <rFont val="Calibri"/>
        <family val="2"/>
        <scheme val="minor"/>
      </rPr>
      <t xml:space="preserve"> terrenos planos requieren surcos rectos, terrenos con pendiente requieren elegir surcos por: curvas de nivel o de contorno.
- </t>
    </r>
    <r>
      <rPr>
        <u val="single"/>
        <sz val="11"/>
        <color theme="1"/>
        <rFont val="Calibri"/>
        <family val="2"/>
        <scheme val="minor"/>
      </rPr>
      <t>Disponibilidad del recurso hídrico y requerimiento hídrico del cultivo</t>
    </r>
    <r>
      <rPr>
        <sz val="11"/>
        <color theme="1"/>
        <rFont val="Calibri"/>
        <family val="2"/>
        <scheme val="minor"/>
      </rPr>
      <t xml:space="preserve">.
- </t>
    </r>
    <r>
      <rPr>
        <u val="single"/>
        <sz val="11"/>
        <color theme="1"/>
        <rFont val="Calibri"/>
        <family val="2"/>
        <scheme val="minor"/>
      </rPr>
      <t>Capacidad de infiltración, textura y profundidad del suelo</t>
    </r>
    <r>
      <rPr>
        <sz val="11"/>
        <color theme="1"/>
        <rFont val="Calibri"/>
        <family val="2"/>
        <scheme val="minor"/>
      </rPr>
      <t xml:space="preserve">.
- </t>
    </r>
    <r>
      <rPr>
        <u val="single"/>
        <sz val="11"/>
        <color theme="1"/>
        <rFont val="Calibri"/>
        <family val="2"/>
        <scheme val="minor"/>
      </rPr>
      <t>Precipitación promedio anual</t>
    </r>
    <r>
      <rPr>
        <sz val="11"/>
        <color theme="1"/>
        <rFont val="Calibri"/>
        <family val="2"/>
        <scheme val="minor"/>
      </rPr>
      <t>.</t>
    </r>
    <r>
      <rPr>
        <u val="single"/>
        <sz val="11"/>
        <color theme="1"/>
        <rFont val="Calibri"/>
        <family val="2"/>
        <scheme val="minor"/>
      </rPr>
      <t xml:space="preserve">
</t>
    </r>
    <r>
      <rPr>
        <sz val="11"/>
        <color theme="1"/>
        <rFont val="Calibri"/>
        <family val="2"/>
        <scheme val="minor"/>
      </rPr>
      <t xml:space="preserve">
- La implementación adecuada de la tecnología de riego a curvas de nivel y taipas para contribuir a la efectividad de la siembra, del riego, la mano de obra y los insumos, requiere de un levantamiento topográfico previo y una micro-nivelación.</t>
    </r>
  </si>
  <si>
    <t>No Aplica. Proceso requiere uso de maquinaria y mano de obra para la apertura de los canales de riego paralelos al cultivo recto.</t>
  </si>
  <si>
    <t>No Aplica.</t>
  </si>
  <si>
    <r>
      <t xml:space="preserve">
</t>
    </r>
    <r>
      <rPr>
        <b/>
        <sz val="11"/>
        <color theme="1"/>
        <rFont val="Calibri"/>
        <family val="2"/>
        <scheme val="minor"/>
      </rPr>
      <t>Guía Ambiental para el subsector arrocero:</t>
    </r>
    <r>
      <rPr>
        <sz val="11"/>
        <color theme="1"/>
        <rFont val="Calibri"/>
        <family val="2"/>
        <scheme val="minor"/>
      </rPr>
      <t xml:space="preserve"> https://fedearroz.s3.amazonaws.com/media/documents/Guia_Ambiental_para_el_subsector_arrocero.pdf
</t>
    </r>
    <r>
      <rPr>
        <b/>
        <sz val="11"/>
        <color theme="1"/>
        <rFont val="Calibri"/>
        <family val="2"/>
        <scheme val="minor"/>
      </rPr>
      <t xml:space="preserve">
Certificación "Climate-friendly rice: </t>
    </r>
    <r>
      <rPr>
        <sz val="11"/>
        <color theme="1"/>
        <rFont val="Calibri"/>
        <family val="2"/>
        <scheme val="minor"/>
      </rPr>
      <t xml:space="preserve">
https://agricapture.com/climatefriendlyrice/
</t>
    </r>
    <r>
      <rPr>
        <b/>
        <sz val="11"/>
        <color theme="1"/>
        <rFont val="Calibri"/>
        <family val="2"/>
        <scheme val="minor"/>
      </rPr>
      <t xml:space="preserve">
Factores que se deben considerar para seleccionar el sistema de riego más adecuado:
</t>
    </r>
    <r>
      <rPr>
        <sz val="11"/>
        <color theme="1"/>
        <rFont val="Calibri"/>
        <family val="2"/>
        <scheme val="minor"/>
      </rPr>
      <t>https://www.fao.org/3/aj470s/aj470s02.pdf</t>
    </r>
  </si>
  <si>
    <t>Sistema de riego intensivo de cultivo de arroz (SICA)</t>
  </si>
  <si>
    <t>0.67 kg/m3</t>
  </si>
  <si>
    <t>HASTA EL 83% respecto a riego por inundación 
(eficiencia hídrica: 0.55 kg/m3)</t>
  </si>
  <si>
    <r>
      <t xml:space="preserve">- </t>
    </r>
    <r>
      <rPr>
        <u val="single"/>
        <sz val="11"/>
        <color theme="1"/>
        <rFont val="Calibri"/>
        <family val="2"/>
        <scheme val="minor"/>
      </rPr>
      <t>Pendiente del terreno:</t>
    </r>
    <r>
      <rPr>
        <sz val="11"/>
        <color theme="1"/>
        <rFont val="Calibri"/>
        <family val="2"/>
        <scheme val="minor"/>
      </rPr>
      <t xml:space="preserve"> el sistema se adapta a topografías con alta ondulación en cualquier edad de cultivo. 
- </t>
    </r>
    <r>
      <rPr>
        <u val="single"/>
        <sz val="11"/>
        <color theme="1"/>
        <rFont val="Calibri"/>
        <family val="2"/>
        <scheme val="minor"/>
      </rPr>
      <t>Disponibilidad del recurso hídrico y requerimiento hídrico del cultivo</t>
    </r>
    <r>
      <rPr>
        <sz val="11"/>
        <color theme="1"/>
        <rFont val="Calibri"/>
        <family val="2"/>
        <scheme val="minor"/>
      </rPr>
      <t xml:space="preserve">.
- </t>
    </r>
    <r>
      <rPr>
        <u val="single"/>
        <sz val="11"/>
        <color theme="1"/>
        <rFont val="Calibri"/>
        <family val="2"/>
        <scheme val="minor"/>
      </rPr>
      <t>Capacidad de infiltración, textura y profundidad del suelo</t>
    </r>
    <r>
      <rPr>
        <sz val="11"/>
        <color theme="1"/>
        <rFont val="Calibri"/>
        <family val="2"/>
        <scheme val="minor"/>
      </rPr>
      <t xml:space="preserve">.
- </t>
    </r>
    <r>
      <rPr>
        <u val="single"/>
        <sz val="11"/>
        <color theme="1"/>
        <rFont val="Calibri"/>
        <family val="2"/>
        <scheme val="minor"/>
      </rPr>
      <t>Precipitación promedio anual</t>
    </r>
    <r>
      <rPr>
        <sz val="11"/>
        <color theme="1"/>
        <rFont val="Calibri"/>
        <family val="2"/>
        <scheme val="minor"/>
      </rPr>
      <t>.</t>
    </r>
  </si>
  <si>
    <r>
      <rPr>
        <b/>
        <sz val="11"/>
        <color theme="1"/>
        <rFont val="Calibri"/>
        <family val="2"/>
        <scheme val="minor"/>
      </rPr>
      <t>Articulo de revisión - Tecnologías para ahorrar agua en el cultivo de arroz:</t>
    </r>
    <r>
      <rPr>
        <sz val="11"/>
        <color theme="1"/>
        <rFont val="Calibri"/>
        <family val="2"/>
        <scheme val="minor"/>
      </rPr>
      <t xml:space="preserve"> http://www.scielo.org.co/pdf/nova/v14n26/v14n26a07.pdf
</t>
    </r>
    <r>
      <rPr>
        <b/>
        <sz val="11"/>
        <color theme="1"/>
        <rFont val="Calibri"/>
        <family val="2"/>
        <scheme val="minor"/>
      </rPr>
      <t>Guía Ambiental para el subsector arrocero:</t>
    </r>
    <r>
      <rPr>
        <sz val="11"/>
        <color theme="1"/>
        <rFont val="Calibri"/>
        <family val="2"/>
        <scheme val="minor"/>
      </rPr>
      <t xml:space="preserve">
https://fedearroz.s3.amazonaws.com/media/documents/Guia_Ambiental_para_el_subsector_arrocero.pdf
</t>
    </r>
    <r>
      <rPr>
        <b/>
        <sz val="11"/>
        <color theme="1"/>
        <rFont val="Calibri"/>
        <family val="2"/>
        <scheme val="minor"/>
      </rPr>
      <t xml:space="preserve">Certificación "Climate-friendly rice: </t>
    </r>
    <r>
      <rPr>
        <sz val="11"/>
        <color theme="1"/>
        <rFont val="Calibri"/>
        <family val="2"/>
        <scheme val="minor"/>
      </rPr>
      <t xml:space="preserve">
https://agricapture.com/climatefriendlyrice/
</t>
    </r>
    <r>
      <rPr>
        <b/>
        <sz val="11"/>
        <color theme="1"/>
        <rFont val="Calibri"/>
        <family val="2"/>
        <scheme val="minor"/>
      </rPr>
      <t xml:space="preserve">
Factores que se deben considerar para seleccionar el sistema de riego más adecuado:
</t>
    </r>
    <r>
      <rPr>
        <sz val="11"/>
        <color theme="1"/>
        <rFont val="Calibri"/>
        <family val="2"/>
        <scheme val="minor"/>
      </rPr>
      <t>https://www.fao.org/3/aj470s/aj470s02.pdf</t>
    </r>
  </si>
  <si>
    <t>Sistema de producción de arroz bajo cubierta vegetal-plasticultura (GCRPS, por sus siglas en inglés)</t>
  </si>
  <si>
    <t>0.66 kg/m3</t>
  </si>
  <si>
    <t>HASTA EL 67.3% respecto a riego por inundación (eficiencia hídrica: 0.55 kg/m3)</t>
  </si>
  <si>
    <r>
      <t xml:space="preserve">- </t>
    </r>
    <r>
      <rPr>
        <u val="single"/>
        <sz val="11"/>
        <color theme="1"/>
        <rFont val="Calibri"/>
        <family val="2"/>
        <scheme val="minor"/>
      </rPr>
      <t>Caracteristicas específicas del suelo</t>
    </r>
    <r>
      <rPr>
        <sz val="11"/>
        <color theme="1"/>
        <rFont val="Calibri"/>
        <family val="2"/>
        <scheme val="minor"/>
      </rPr>
      <t xml:space="preserve">: se requiere tener conocimiento del: tipo de suelo, textura del suelo, tipo de agregados, saturación del suelo, capacidad de infiltración, temperatura del suelo, drenaje y humedad relativa. Se debe garantizar una temperatura adecuada para el cultivo dado que el estrés causado por las bajas temperaturas podría inhibir el alargamiento y la ramificación de las raices al ralentizar el transporte de auxinas en el sistema radicular (Sen Li </t>
    </r>
    <r>
      <rPr>
        <i/>
        <sz val="11"/>
        <color theme="1"/>
        <rFont val="Calibri"/>
        <family val="2"/>
        <scheme val="minor"/>
      </rPr>
      <t xml:space="preserve">et al, </t>
    </r>
    <r>
      <rPr>
        <sz val="11"/>
        <color theme="1"/>
        <rFont val="Calibri"/>
        <family val="2"/>
        <scheme val="minor"/>
      </rPr>
      <t xml:space="preserve">2017).
- </t>
    </r>
    <r>
      <rPr>
        <u val="single"/>
        <sz val="11"/>
        <color theme="1"/>
        <rFont val="Calibri"/>
        <family val="2"/>
        <scheme val="minor"/>
      </rPr>
      <t>Disponibilidad del recurso hídrico y requerimiento hídrico del cultivo</t>
    </r>
    <r>
      <rPr>
        <sz val="11"/>
        <color theme="1"/>
        <rFont val="Calibri"/>
        <family val="2"/>
        <scheme val="minor"/>
      </rPr>
      <t xml:space="preserve">.
- </t>
    </r>
    <r>
      <rPr>
        <u val="single"/>
        <sz val="11"/>
        <color theme="1"/>
        <rFont val="Calibri"/>
        <family val="2"/>
        <scheme val="minor"/>
      </rPr>
      <t>Precipitación promedio anual</t>
    </r>
    <r>
      <rPr>
        <sz val="11"/>
        <color theme="1"/>
        <rFont val="Calibri"/>
        <family val="2"/>
        <scheme val="minor"/>
      </rPr>
      <t xml:space="preserve">.
- </t>
    </r>
    <r>
      <rPr>
        <u val="single"/>
        <sz val="11"/>
        <color theme="1"/>
        <rFont val="Calibri"/>
        <family val="2"/>
        <scheme val="minor"/>
      </rPr>
      <t>Selección de plásticos fotoselectivo</t>
    </r>
    <r>
      <rPr>
        <sz val="11"/>
        <color theme="1"/>
        <rFont val="Calibri"/>
        <family val="2"/>
        <scheme val="minor"/>
      </rPr>
      <t xml:space="preserve">: se debe seleccionar una pelicula plástica que sea acorde a los desempeños buscados y que permita el proceso metabólico adecuado de las plántulas.Existen diferentes tipos de peliculas plásticas para el desarrollo de la plasticultura, algunas de ellas son: películas térmicas, películas con agentes antigoteo, películas con difusores de luz, películas con bloqueos de radiación UV, películas que controlan el paso de la luz, etc.
</t>
    </r>
    <r>
      <rPr>
        <b/>
        <i/>
        <sz val="10"/>
        <color theme="1"/>
        <rFont val="Calibri"/>
        <family val="2"/>
        <scheme val="minor"/>
      </rPr>
      <t>NOTA:</t>
    </r>
    <r>
      <rPr>
        <i/>
        <sz val="10"/>
        <color theme="1"/>
        <rFont val="Calibri"/>
        <family val="2"/>
        <scheme val="minor"/>
      </rPr>
      <t xml:space="preserve"> se recomienda propender por películas plásticas biodegradables para acolchado pues al ser utilizados en
producción orgánica no se contrapone a los fundamentos de este sistema de producción y contribuye a la mitigación del cambio climático.</t>
    </r>
  </si>
  <si>
    <t>No Aplica. El proceso es el resultado de un sistema de riego de precisión (microaspersión o por goteo) junto con cobertura de plástico.</t>
  </si>
  <si>
    <r>
      <rPr>
        <b/>
        <sz val="11"/>
        <color theme="1"/>
        <rFont val="Calibri"/>
        <family val="2"/>
        <scheme val="minor"/>
      </rPr>
      <t>Articulo de revisión - Tecnologías para ahorrar agua en el cultivo de arroz:</t>
    </r>
    <r>
      <rPr>
        <sz val="11"/>
        <color theme="1"/>
        <rFont val="Calibri"/>
        <family val="2"/>
        <scheme val="minor"/>
      </rPr>
      <t xml:space="preserve"> http://www.scielo.org.co/pdf/nova/v14n26/v14n26a07.pdf
</t>
    </r>
    <r>
      <rPr>
        <b/>
        <sz val="11"/>
        <color theme="1"/>
        <rFont val="Calibri"/>
        <family val="2"/>
        <scheme val="minor"/>
      </rPr>
      <t>Guía Ambiental para el subsector arrocero:</t>
    </r>
    <r>
      <rPr>
        <sz val="11"/>
        <color theme="1"/>
        <rFont val="Calibri"/>
        <family val="2"/>
        <scheme val="minor"/>
      </rPr>
      <t xml:space="preserve">
https://fedearroz.s3.amazonaws.com/media/documents/Guia_Ambiental_para_el_subsector_arrocero.pdf
</t>
    </r>
    <r>
      <rPr>
        <b/>
        <sz val="11"/>
        <color theme="1"/>
        <rFont val="Calibri"/>
        <family val="2"/>
        <scheme val="minor"/>
      </rPr>
      <t xml:space="preserve">Certificación "Climate-friendly rice: </t>
    </r>
    <r>
      <rPr>
        <sz val="11"/>
        <color theme="1"/>
        <rFont val="Calibri"/>
        <family val="2"/>
        <scheme val="minor"/>
      </rPr>
      <t xml:space="preserve">
https://agricapture.com/climatefriendlyrice/
</t>
    </r>
    <r>
      <rPr>
        <b/>
        <sz val="11"/>
        <color theme="1"/>
        <rFont val="Calibri"/>
        <family val="2"/>
        <scheme val="minor"/>
      </rPr>
      <t>Ground cover rice production systems increase soil carbon and nitrogen stocks at regional scale:</t>
    </r>
    <r>
      <rPr>
        <sz val="11"/>
        <color theme="1"/>
        <rFont val="Calibri"/>
        <family val="2"/>
        <scheme val="minor"/>
      </rPr>
      <t xml:space="preserve">
https://cgspace.cgiar.org/handle/10568/129504
</t>
    </r>
    <r>
      <rPr>
        <b/>
        <sz val="11"/>
        <color theme="1"/>
        <rFont val="Calibri"/>
        <family val="2"/>
        <scheme val="minor"/>
      </rPr>
      <t>(Sen Li, Qiang Zuo, Xiaoyu Wang, Wenwen Ma, Xinxin Jin, Alon Ben-Gal &amp; Jianchu Shi, 2017) - Characterizing roots and water uptake in a ground cover rice production system:</t>
    </r>
    <r>
      <rPr>
        <sz val="11"/>
        <color theme="1"/>
        <rFont val="Calibri"/>
        <family val="2"/>
        <scheme val="minor"/>
      </rPr>
      <t xml:space="preserve">
https://journals.plos.org/plosone/article?id=10.1371/journal.pone.0180713
</t>
    </r>
    <r>
      <rPr>
        <b/>
        <sz val="11"/>
        <color theme="1"/>
        <rFont val="Calibri"/>
        <family val="2"/>
        <scheme val="minor"/>
      </rPr>
      <t>Factores que se deben considerar para seleccionar el sistema de riego más adecuado:</t>
    </r>
    <r>
      <rPr>
        <sz val="11"/>
        <color theme="1"/>
        <rFont val="Calibri"/>
        <family val="2"/>
        <scheme val="minor"/>
      </rPr>
      <t xml:space="preserve">
https://www.fao.org/3/aj470s/aj470s02.pdf</t>
    </r>
  </si>
  <si>
    <t>Sistema de intermitencia de riego - humedad y secado (AWD, por sus siglas en inglés)</t>
  </si>
  <si>
    <t>HASTA EL 21.6% respecto a riego por inundación (eficiencia hídrica: 0.55 kg/m3)</t>
  </si>
  <si>
    <r>
      <t xml:space="preserve">- Consiste en alternar periodos de inmersión con periodos de no inmersión durante la temporada de crecimiento. 
- Requiere datos de balance hídrico, evapotranspiración del cultivo, humedad relativa y saturación del suelo.
- </t>
    </r>
    <r>
      <rPr>
        <u val="single"/>
        <sz val="11"/>
        <color theme="1"/>
        <rFont val="Calibri"/>
        <family val="2"/>
        <scheme val="minor"/>
      </rPr>
      <t>Disponibilidad del recurso hídrico y requerimiento hídrico del cultivo</t>
    </r>
    <r>
      <rPr>
        <sz val="11"/>
        <color theme="1"/>
        <rFont val="Calibri"/>
        <family val="2"/>
        <scheme val="minor"/>
      </rPr>
      <t xml:space="preserve">.
- </t>
    </r>
    <r>
      <rPr>
        <u val="single"/>
        <sz val="11"/>
        <color theme="1"/>
        <rFont val="Calibri"/>
        <family val="2"/>
        <scheme val="minor"/>
      </rPr>
      <t>Capacidad de infiltración, textura y profundidad del suelo</t>
    </r>
    <r>
      <rPr>
        <sz val="11"/>
        <color theme="1"/>
        <rFont val="Calibri"/>
        <family val="2"/>
        <scheme val="minor"/>
      </rPr>
      <t>.</t>
    </r>
    <r>
      <rPr>
        <u val="single"/>
        <sz val="11"/>
        <color theme="1"/>
        <rFont val="Calibri"/>
        <family val="2"/>
        <scheme val="minor"/>
      </rPr>
      <t xml:space="preserve">
</t>
    </r>
    <r>
      <rPr>
        <sz val="11"/>
        <color theme="1"/>
        <rFont val="Calibri"/>
        <family val="2"/>
        <scheme val="minor"/>
      </rPr>
      <t xml:space="preserve">
- </t>
    </r>
    <r>
      <rPr>
        <u val="single"/>
        <sz val="11"/>
        <color theme="1"/>
        <rFont val="Calibri"/>
        <family val="2"/>
        <scheme val="minor"/>
      </rPr>
      <t>Precipitación promedio anual</t>
    </r>
    <r>
      <rPr>
        <sz val="11"/>
        <color theme="1"/>
        <rFont val="Calibri"/>
        <family val="2"/>
        <scheme val="minor"/>
      </rPr>
      <t xml:space="preserve">.
- </t>
    </r>
    <r>
      <rPr>
        <u val="single"/>
        <sz val="11"/>
        <color theme="1"/>
        <rFont val="Calibri"/>
        <family val="2"/>
        <scheme val="minor"/>
      </rPr>
      <t>Conocimiento de las temporadas secas y húmedas del terreno</t>
    </r>
    <r>
      <rPr>
        <sz val="11"/>
        <color theme="1"/>
        <rFont val="Calibri"/>
        <family val="2"/>
        <scheme val="minor"/>
      </rPr>
      <t>.</t>
    </r>
  </si>
  <si>
    <r>
      <rPr>
        <u val="single"/>
        <sz val="11"/>
        <color theme="1"/>
        <rFont val="Calibri"/>
        <family val="2"/>
        <scheme val="minor"/>
      </rPr>
      <t>Comercializadores de sensores de humedad del suelo:</t>
    </r>
    <r>
      <rPr>
        <sz val="11"/>
        <color theme="1"/>
        <rFont val="Calibri"/>
        <family val="2"/>
        <scheme val="minor"/>
      </rPr>
      <t xml:space="preserve">
- Lab-ferrer
- Coltein
- Bioweb
- Compel
-Croper
</t>
    </r>
  </si>
  <si>
    <t>https://www.lab-ferrer.com/sondas-de-humedad-del-suelo/
https://coltein.com/producto/sensor-de-concentracion-de-oxigeno-ambiental-y-del-suelo-so/
https://colombia.bioweb.co/products/sensor-de-humedad-y-conductividad-del-suelo
https://colombia.bioweb.co/products/sensor-de-humedad-y-conductividad-del-suelo
https://www.compelelectronica.com/product/sensor-de-humedad-de-suelo-senh/
https://croper.com/products/6334-sensores-de-humedad-de-suelo-a-dos-niveles-sensagro-a-2?utm_term=&amp;utm_source=adwords&amp;utm_medium=ppc&amp;utm_campaign=Banco%20Agrario-P-MAX&amp;hsa_net=adwords&amp;hsa_grp=&amp;hsa_mt=&amp;hsa_tgt=&amp;hsa_kw=&amp;hsa_src=x&amp;hsa_acc=2598014817&amp;hsa_cam=16543222292&amp;hsa_ver=3&amp;hsa_ad=&amp;gclid=CjwKCAjw-vmkBhBMEiwAlrMeF3oTBONxHYf4wgkDSSvCv7iu4k8OEkpGj0mgmcrSemf12Wp2TRuEPBoC8uYQAvD_BwE</t>
  </si>
  <si>
    <r>
      <rPr>
        <b/>
        <sz val="11"/>
        <color theme="1"/>
        <rFont val="Calibri"/>
        <family val="2"/>
        <scheme val="minor"/>
      </rPr>
      <t>Articulo de revisión - Tecnologías para ahorrar agua en el cultivo de arroz:</t>
    </r>
    <r>
      <rPr>
        <sz val="11"/>
        <color theme="1"/>
        <rFont val="Calibri"/>
        <family val="2"/>
        <scheme val="minor"/>
      </rPr>
      <t xml:space="preserve"> http://www.scielo.org.co/pdf/nova/v14n26/v14n26a07.pdf
</t>
    </r>
    <r>
      <rPr>
        <b/>
        <sz val="11"/>
        <color theme="1"/>
        <rFont val="Calibri"/>
        <family val="2"/>
        <scheme val="minor"/>
      </rPr>
      <t>Guía Ambiental para el subsector arrocero:</t>
    </r>
    <r>
      <rPr>
        <sz val="11"/>
        <color theme="1"/>
        <rFont val="Calibri"/>
        <family val="2"/>
        <scheme val="minor"/>
      </rPr>
      <t xml:space="preserve">
https://fedearroz.s3.amazonaws.com/media/documents/Guia_Ambiental_para_el_subsector_arrocero.pdf
</t>
    </r>
    <r>
      <rPr>
        <b/>
        <sz val="11"/>
        <color theme="1"/>
        <rFont val="Calibri"/>
        <family val="2"/>
        <scheme val="minor"/>
      </rPr>
      <t xml:space="preserve">Certificación "Climate-friendly rice: </t>
    </r>
    <r>
      <rPr>
        <sz val="11"/>
        <color theme="1"/>
        <rFont val="Calibri"/>
        <family val="2"/>
        <scheme val="minor"/>
      </rPr>
      <t xml:space="preserve">
https://agricapture.com/climatefriendlyrice/
</t>
    </r>
    <r>
      <rPr>
        <b/>
        <sz val="11"/>
        <color theme="1"/>
        <rFont val="Calibri"/>
        <family val="2"/>
        <scheme val="minor"/>
      </rPr>
      <t>Factores que se deben considerar para seleccionar el sistema de riego más adecuado:</t>
    </r>
    <r>
      <rPr>
        <sz val="11"/>
        <color theme="1"/>
        <rFont val="Calibri"/>
        <family val="2"/>
        <scheme val="minor"/>
      </rPr>
      <t xml:space="preserve">
https://www.fao.org/3/aj470s/aj470s02.pdf</t>
    </r>
  </si>
  <si>
    <t>Sistema de riego bajo saturación del suelo</t>
  </si>
  <si>
    <t>1.5 kg/m3</t>
  </si>
  <si>
    <t>HASTA EL 62% respecto a riego por inundación 
(eficiencia hídrica: 0.55 kg/m3)</t>
  </si>
  <si>
    <r>
      <t xml:space="preserve">- </t>
    </r>
    <r>
      <rPr>
        <u val="single"/>
        <sz val="11"/>
        <color theme="1"/>
        <rFont val="Calibri"/>
        <family val="2"/>
        <scheme val="minor"/>
      </rPr>
      <t>Características específicas del suelo</t>
    </r>
    <r>
      <rPr>
        <sz val="11"/>
        <color theme="1"/>
        <rFont val="Calibri"/>
        <family val="2"/>
        <scheme val="minor"/>
      </rPr>
      <t xml:space="preserve">: se requiere tener conocimiento del: tipo de suelo, textura del suelo, tipo de agregados, saturación del suelo, capacidad de infiltración, profundidad de los horizontes del suelo y humedad relativa.
- </t>
    </r>
    <r>
      <rPr>
        <u val="single"/>
        <sz val="11"/>
        <color theme="1"/>
        <rFont val="Calibri"/>
        <family val="2"/>
        <scheme val="minor"/>
      </rPr>
      <t>Disponibilidad del recurso hídrico y requerimiento hídrico del cultivo</t>
    </r>
    <r>
      <rPr>
        <sz val="11"/>
        <color theme="1"/>
        <rFont val="Calibri"/>
        <family val="2"/>
        <scheme val="minor"/>
      </rPr>
      <t xml:space="preserve">.
- </t>
    </r>
    <r>
      <rPr>
        <u val="single"/>
        <sz val="11"/>
        <color theme="1"/>
        <rFont val="Calibri"/>
        <family val="2"/>
        <scheme val="minor"/>
      </rPr>
      <t>Precipitación promedio anual</t>
    </r>
    <r>
      <rPr>
        <sz val="11"/>
        <color theme="1"/>
        <rFont val="Calibri"/>
        <family val="2"/>
        <scheme val="minor"/>
      </rPr>
      <t xml:space="preserve">.
'- </t>
    </r>
    <r>
      <rPr>
        <u val="single"/>
        <sz val="11"/>
        <color theme="1"/>
        <rFont val="Calibri"/>
        <family val="2"/>
        <scheme val="minor"/>
      </rPr>
      <t>Pendiente del terreno</t>
    </r>
    <r>
      <rPr>
        <sz val="11"/>
        <color theme="1"/>
        <rFont val="Calibri"/>
        <family val="2"/>
        <scheme val="minor"/>
      </rPr>
      <t xml:space="preserve">: el sistema se adapta a topografías niveladas o paralelas a curvas de nivel. </t>
    </r>
  </si>
  <si>
    <t>Sistema de riego por aspersión de pivote central</t>
  </si>
  <si>
    <t>1.44 kg/m3</t>
  </si>
  <si>
    <t>HASTA EL 60% respecto a riego por inundación 
(eficiencia hídrica: 0.55 kg/m3)</t>
  </si>
  <si>
    <r>
      <t xml:space="preserve">- </t>
    </r>
    <r>
      <rPr>
        <u val="single"/>
        <sz val="11"/>
        <color theme="1"/>
        <rFont val="Calibri"/>
        <family val="2"/>
        <scheme val="minor"/>
      </rPr>
      <t>Pendiente del terreno</t>
    </r>
    <r>
      <rPr>
        <sz val="11"/>
        <color theme="1"/>
        <rFont val="Calibri"/>
        <family val="2"/>
        <scheme val="minor"/>
      </rPr>
      <t xml:space="preserve">: este tipo de riego se adapta mejor a terrenos planos o semi planos. A medida que aumenta la pendiente, se incrementa el riesgo de erosión debido al desprendimiento de partículas de suelo que causa el impacto de las gotas. Además, a medida que aumenta la pendiente, la distribución del agua es cada vez más desigual, formando un círculo de menor rayo del lado superior del aspersor, donde se aplica más agua y con más presión. En áreas con pendiente se recomienda utilizar microaspersores.
- </t>
    </r>
    <r>
      <rPr>
        <u val="single"/>
        <sz val="11"/>
        <color theme="1"/>
        <rFont val="Calibri"/>
        <family val="2"/>
        <scheme val="minor"/>
      </rPr>
      <t>Caracteristicas del cultivo</t>
    </r>
    <r>
      <rPr>
        <sz val="11"/>
        <color theme="1"/>
        <rFont val="Calibri"/>
        <family val="2"/>
        <scheme val="minor"/>
      </rPr>
      <t xml:space="preserve">: Se adapta mejor a aquellos cultivos de espaciamiento amplio, cuyos sistemas radiculares no ocupan todo el volumen de suelo y, por lo tanto, el riego localizado es más eficiente.
- </t>
    </r>
    <r>
      <rPr>
        <u val="single"/>
        <sz val="11"/>
        <color theme="1"/>
        <rFont val="Calibri"/>
        <family val="2"/>
        <scheme val="minor"/>
      </rPr>
      <t>Disponibilidad del recurso hídrico y calidad del agua</t>
    </r>
    <r>
      <rPr>
        <sz val="11"/>
        <color theme="1"/>
        <rFont val="Calibri"/>
        <family val="2"/>
        <scheme val="minor"/>
      </rPr>
      <t xml:space="preserve">: su requerimiento de recurso hídrico es inferior al de sistemas de riego tradicionales como gravedad o inundación pero requiere de volumenes superiores a los requeridos en riego de precisión por goteo. En cuanto a calidad del agua, la presencia de detritos sólidos suele bajar la eficiencia del sistema, porque genera taponamientos en los picos de los aspersores, cambiándoles el caudal de distribución. Además, partículas duras, como arena, desgastan las boquillas, afectando la uniformidad de distribución del agua a mediano plazo. Se puede controlar la cantidad de agua aplicada a través de pluviómetros o por la relación caudal/tiempo de los aspersores. Sin embargo, si la presión en los aspersores es baja o desigual entre ellos, la distribución del agua también es desigual dentro del perímetro regado; por lo tanto, se aplica más agua en algunas áreas que en otras.
- </t>
    </r>
    <r>
      <rPr>
        <u val="single"/>
        <sz val="11"/>
        <color theme="1"/>
        <rFont val="Calibri"/>
        <family val="2"/>
        <scheme val="minor"/>
      </rPr>
      <t>Diferencial de altura (cota)</t>
    </r>
    <r>
      <rPr>
        <sz val="11"/>
        <color theme="1"/>
        <rFont val="Calibri"/>
        <family val="2"/>
        <scheme val="minor"/>
      </rPr>
      <t xml:space="preserve">: Requiere bastante altura para funcionar correctamente por gravedad. Si no hay suficiente presión, el rayo de mojadura del aparato es más pequeño y la formación y distribución de las gotas muy desigual.
- </t>
    </r>
    <r>
      <rPr>
        <u val="single"/>
        <sz val="11"/>
        <color theme="1"/>
        <rFont val="Calibri"/>
        <family val="2"/>
        <scheme val="minor"/>
      </rPr>
      <t>Preservación ambiental</t>
    </r>
    <r>
      <rPr>
        <sz val="11"/>
        <color theme="1"/>
        <rFont val="Calibri"/>
        <family val="2"/>
        <scheme val="minor"/>
      </rPr>
      <t xml:space="preserve">: debe ser evitado en zonas de ladera dado que las gotas al chocar con la superficie del suelo pueden producir erosión; en caso de ser usado en zonas de ladera, se recomienda utilizar protegiendo el suelo con cobertura vegetal y utilizando aspersores de baja energía. </t>
    </r>
  </si>
  <si>
    <t>- Hunter Industries
- Synag Riegos
- Hidroequipos
- Agroriegos de la costa
- Ruvilis
- Rain Bird (Irrigaciones)
- Toro
- Nelson Irrigation
- Regaber</t>
  </si>
  <si>
    <t>https://www.hunterindustries.com/en-metric/irrigation-product/micro-irrigation/micro-sprays
https://www.hunterindustries.com/en-metric/irrigation-product/micro-irrigation/rigid-riser
https://synagriegos.com/Categoria-de-producto/aspersion-y-microaspersion/
https://www.hidroequipos.com.co/emisores-riego-aspersion.html
https://agroriegosdelacosta.com/categoria-producto/riego-aspersion-barranquilla/
https://agroriegosdelacosta.com/categoria-producto/riego-por-microaspersion/
https://es.rivulis.com/category_product/productos/aspersores-difusores/
https://irrigaciones.co/categoria-producto/riego-por-aspersion/
https://irrigaciones.co/categoria-producto/microaspersion/
https://www.toro.com/es-mx/sports-fields-municipalities/irrigation-rotors
https://nelsonirrigation.com/products/pivot-sprinklers
https://nelsonirrigation.com/products/impact-sprinklers
https://regaber.com/productos/aspersion/</t>
  </si>
  <si>
    <t>Cacao</t>
  </si>
  <si>
    <t>Sistema de riego por goteo</t>
  </si>
  <si>
    <t>No disponible en literatura</t>
  </si>
  <si>
    <t>HASTA EL 50% respecto a riego por inundación  
(eficiencia hídrica: 0.55 kg/m3)</t>
  </si>
  <si>
    <r>
      <t xml:space="preserve">- </t>
    </r>
    <r>
      <rPr>
        <u val="single"/>
        <sz val="11"/>
        <color theme="1"/>
        <rFont val="Calibri"/>
        <family val="2"/>
        <scheme val="minor"/>
      </rPr>
      <t>Pendiente del terreno</t>
    </r>
    <r>
      <rPr>
        <sz val="11"/>
        <color theme="1"/>
        <rFont val="Calibri"/>
        <family val="2"/>
        <scheme val="minor"/>
      </rPr>
      <t xml:space="preserve">: este sistema se adapta bien a terrenos de cualquier pendiente, pero requiere cultivos con amplio espaciamiento entre plántulas, cuyos sistemas radiculares no ocupen todo el volumen de suelo, incrementando la eficiencia del riego localizado.
- </t>
    </r>
    <r>
      <rPr>
        <u val="single"/>
        <sz val="11"/>
        <color theme="1"/>
        <rFont val="Calibri"/>
        <family val="2"/>
        <scheme val="minor"/>
      </rPr>
      <t>Diferencial de altura (cota)</t>
    </r>
    <r>
      <rPr>
        <sz val="11"/>
        <color theme="1"/>
        <rFont val="Calibri"/>
        <family val="2"/>
        <scheme val="minor"/>
      </rPr>
      <t xml:space="preserve">: es más eficiente con diferenciales pequeños. Requiere de poca altura entre la fuente de agua y los puntos de distribución (2m son suficientes para lograr un buen goteo).
- </t>
    </r>
    <r>
      <rPr>
        <u val="single"/>
        <sz val="11"/>
        <color theme="1"/>
        <rFont val="Calibri"/>
        <family val="2"/>
        <scheme val="minor"/>
      </rPr>
      <t>Calidad del agua</t>
    </r>
    <r>
      <rPr>
        <sz val="11"/>
        <color theme="1"/>
        <rFont val="Calibri"/>
        <family val="2"/>
        <scheme val="minor"/>
      </rPr>
      <t xml:space="preserve">: el sistema es muy susceptible a la presencia de sólidos en suspensión, ya que estos taponan los orificios de los goteros. Se requiere seguir las especificaciones del fabricante en cuanto a SST, SD y salinidad. 
- </t>
    </r>
    <r>
      <rPr>
        <u val="single"/>
        <sz val="11"/>
        <color theme="1"/>
        <rFont val="Calibri"/>
        <family val="2"/>
        <scheme val="minor"/>
      </rPr>
      <t>Cantidad de agua requerida</t>
    </r>
    <r>
      <rPr>
        <sz val="11"/>
        <color theme="1"/>
        <rFont val="Calibri"/>
        <family val="2"/>
        <scheme val="minor"/>
      </rPr>
      <t xml:space="preserve">: es un sistema de riego que no requiere de abundancia de agua. Se puede controlar la cantidad de agua aplicada a través de la relación caudal/tiempo de los goteros o por el consumo en la estructura de almacenamiento. 
- </t>
    </r>
    <r>
      <rPr>
        <u val="single"/>
        <sz val="11"/>
        <color theme="1"/>
        <rFont val="Calibri"/>
        <family val="2"/>
        <scheme val="minor"/>
      </rPr>
      <t>Mantenimiento</t>
    </r>
    <r>
      <rPr>
        <sz val="11"/>
        <color theme="1"/>
        <rFont val="Calibri"/>
        <family val="2"/>
        <scheme val="minor"/>
      </rPr>
      <t xml:space="preserve">: al ser un sistema fijo no requiere de mano de obra para operación, únicamente para su instalación. 
La operación consiste en una visita diaria para inspeccionar el sistema y el funcionamiento de los goteros, cintas y/o mangueras.
- Requieren que los cultivos estén sembrados de tal manera que permitan el establecimiento de sectores de riego a nivel, para evitar diferencias de presión en los diferentes goteros.
- </t>
    </r>
    <r>
      <rPr>
        <u val="single"/>
        <sz val="11"/>
        <color theme="1"/>
        <rFont val="Calibri"/>
        <family val="2"/>
        <scheme val="minor"/>
      </rPr>
      <t>Disponibilidad de energía</t>
    </r>
    <r>
      <rPr>
        <sz val="11"/>
        <color theme="1"/>
        <rFont val="Calibri"/>
        <family val="2"/>
        <scheme val="minor"/>
      </rPr>
      <t>.</t>
    </r>
  </si>
  <si>
    <t>- Netafim
- Hunter Industries
- Synag Riegos
- Proplantas
- Hidroequipos
- Agroriegos de la costa
- Ruvilis
- Rainbird (Irrigaciones)
- Azud
- Regaber</t>
  </si>
  <si>
    <t>https://www.netafim.co/productos-soluciones/nuestros-productos/lineas-de-goteo-y-goteros/dripnet-pc/
https://www.netafim.co/productos-soluciones/nuestros-productos/lineas-de-goteo-y-goteros/aries/
https://www.netafim.co/campo-abierto/
https://www.hunterindustries.com/en-metric/irrigation-product/micro-irrigation/hdl
https://www.hunterindustries.com/en-metric/irrigation-product/micro-irrigation/pld-16-mm
https://www.hunterindustries.com/en-metric/irrigation-product/micro-irrigation/drip-control-zone-kits
https://www.hunterindustries.com/en-metric/irrigation-product/micro-irrigation/point-source-drip-emitters
https://www.hunterindustries.com/en-metric/irrigation-product/micro-irrigation/mld
https://synagriegos.com/Categoria-de-producto/goteo/
https://www.proplantas.com/riego-por-goteo/
https://www.hidroequipos.com.co/riego-por-goteo.html
https://agroriegosdelacosta.com/categoria-producto/riego-por-goteo-barranquilla/
https://es.rivulis.com/category_product/productos/cintas-riego-laterales-goteo/
https://es.rivulis.com/category_product/productos/goteros-insertados/
https://irrigaciones.co/categoria-producto/riego-por-goteo/
https://azud.com/productos/riego-por-goteo/
https://regaber.com/productos/goteo/</t>
  </si>
  <si>
    <r>
      <rPr>
        <b/>
        <sz val="11"/>
        <color theme="1"/>
        <rFont val="Calibri"/>
        <family val="2"/>
        <scheme val="minor"/>
      </rPr>
      <t>Buenas prácticas en el cultivo de cacao:</t>
    </r>
    <r>
      <rPr>
        <sz val="11"/>
        <color theme="1"/>
        <rFont val="Calibri"/>
        <family val="2"/>
        <scheme val="minor"/>
      </rPr>
      <t xml:space="preserve">
http://cadenacacaoca.info/estudios-cacao/buenas-practicas/riego
</t>
    </r>
    <r>
      <rPr>
        <b/>
        <sz val="11"/>
        <color theme="1"/>
        <rFont val="Calibri"/>
        <family val="2"/>
        <scheme val="minor"/>
      </rPr>
      <t>Sistemas de riego para el cultivo de cacao:</t>
    </r>
    <r>
      <rPr>
        <sz val="11"/>
        <color theme="1"/>
        <rFont val="Calibri"/>
        <family val="2"/>
        <scheme val="minor"/>
      </rPr>
      <t xml:space="preserve">
https://www.netafim.co/cultivos/cacao/
</t>
    </r>
    <r>
      <rPr>
        <b/>
        <sz val="11"/>
        <color theme="1"/>
        <rFont val="Calibri"/>
        <family val="2"/>
        <scheme val="minor"/>
      </rPr>
      <t>Equipos y materiales para riego de cacao:</t>
    </r>
    <r>
      <rPr>
        <sz val="11"/>
        <color theme="1"/>
        <rFont val="Calibri"/>
        <family val="2"/>
        <scheme val="minor"/>
      </rPr>
      <t xml:space="preserve">
https://www.fedecacao.com.co/convocatorias-fedecacao/equipos-y-materiales-para-riego
</t>
    </r>
    <r>
      <rPr>
        <b/>
        <sz val="11"/>
        <color theme="1"/>
        <rFont val="Calibri"/>
        <family val="2"/>
        <scheme val="minor"/>
      </rPr>
      <t>Guía técnica para el cultivo del cacao:</t>
    </r>
    <r>
      <rPr>
        <sz val="11"/>
        <color theme="1"/>
        <rFont val="Calibri"/>
        <family val="2"/>
        <scheme val="minor"/>
      </rPr>
      <t xml:space="preserve">
https://repository.agrosavia.co/handle/20.500.12324/11685
</t>
    </r>
    <r>
      <rPr>
        <b/>
        <sz val="11"/>
        <color theme="1"/>
        <rFont val="Calibri"/>
        <family val="2"/>
        <scheme val="minor"/>
      </rPr>
      <t>Factores que se deben considerar para seleccionar el sistema de riego más adecuado:</t>
    </r>
    <r>
      <rPr>
        <sz val="11"/>
        <color theme="1"/>
        <rFont val="Calibri"/>
        <family val="2"/>
        <scheme val="minor"/>
      </rPr>
      <t xml:space="preserve">
https://www.fao.org/3/aj470s/aj470s02.pdf</t>
    </r>
  </si>
  <si>
    <t>HASTA EL 30% respecto a riego por aspersión</t>
  </si>
  <si>
    <r>
      <t xml:space="preserve">- </t>
    </r>
    <r>
      <rPr>
        <u val="single"/>
        <sz val="11"/>
        <color theme="1"/>
        <rFont val="Calibri"/>
        <family val="2"/>
        <scheme val="minor"/>
      </rPr>
      <t>Pendiente del terreno</t>
    </r>
    <r>
      <rPr>
        <sz val="11"/>
        <color theme="1"/>
        <rFont val="Calibri"/>
        <family val="2"/>
        <scheme val="minor"/>
      </rPr>
      <t xml:space="preserve">: este sistema se adapta bien a terrenos de cualquier pendiente, pero requiere cultivos con amplio espaciamiento entre plántulas, cuyos sistemas radiculares no ocupen todo el volumen de suelo, esto incrementa la eficiencia del riego localizado.
- </t>
    </r>
    <r>
      <rPr>
        <u val="single"/>
        <sz val="11"/>
        <color theme="1"/>
        <rFont val="Calibri"/>
        <family val="2"/>
        <scheme val="minor"/>
      </rPr>
      <t>Diferencial de altura (cota)</t>
    </r>
    <r>
      <rPr>
        <sz val="11"/>
        <color theme="1"/>
        <rFont val="Calibri"/>
        <family val="2"/>
        <scheme val="minor"/>
      </rPr>
      <t xml:space="preserve">: es más eficiente con diferenciales pequeños. Requiere de poca altura entre la fuente de agua y los puntos de distribución (2m son suficientes para lograr un buen goteo).
- </t>
    </r>
    <r>
      <rPr>
        <u val="single"/>
        <sz val="11"/>
        <color theme="1"/>
        <rFont val="Calibri"/>
        <family val="2"/>
        <scheme val="minor"/>
      </rPr>
      <t>Calidad del agua</t>
    </r>
    <r>
      <rPr>
        <sz val="11"/>
        <color theme="1"/>
        <rFont val="Calibri"/>
        <family val="2"/>
        <scheme val="minor"/>
      </rPr>
      <t xml:space="preserve">: el sistema es muy susceptible a la presencia de sólidos en suspensión, ya que estos taponan los orificios de los goteros. Se requiere seguir las especificaciones del fabricante en cuanto a SST, SD y salinidad. 
- </t>
    </r>
    <r>
      <rPr>
        <u val="single"/>
        <sz val="11"/>
        <color theme="1"/>
        <rFont val="Calibri"/>
        <family val="2"/>
        <scheme val="minor"/>
      </rPr>
      <t>Cantidad de agua requerida</t>
    </r>
    <r>
      <rPr>
        <sz val="11"/>
        <color theme="1"/>
        <rFont val="Calibri"/>
        <family val="2"/>
        <scheme val="minor"/>
      </rPr>
      <t xml:space="preserve">: es un sistema de riego que no requiere de abundancia de agua. Se puede controlar la cantidad de agua aplicada a través de la relación caudal/tiempo de los goteros o por el consumo en la estructura de almacenamiento. 
- </t>
    </r>
    <r>
      <rPr>
        <u val="single"/>
        <sz val="11"/>
        <color theme="1"/>
        <rFont val="Calibri"/>
        <family val="2"/>
        <scheme val="minor"/>
      </rPr>
      <t>Mantenimiento</t>
    </r>
    <r>
      <rPr>
        <sz val="11"/>
        <color theme="1"/>
        <rFont val="Calibri"/>
        <family val="2"/>
        <scheme val="minor"/>
      </rPr>
      <t xml:space="preserve">: al ser un sistema fijo no requiere de mano de obra para operación, únicamente para su instalación. 
La operación consiste en una visita diaria para inspeccionar el sistema y el funcionamiento de los goteros, cintas y/o mangueras.
- Requieren que los cultivos estén sembrados de tal manera que permitan el establecimiento de sectores de riego a nivel, para evitar diferencias de presión en los diferentes goteros.
- </t>
    </r>
    <r>
      <rPr>
        <u val="single"/>
        <sz val="11"/>
        <color theme="1"/>
        <rFont val="Calibri"/>
        <family val="2"/>
        <scheme val="minor"/>
      </rPr>
      <t>Disponibilidad de energía</t>
    </r>
    <r>
      <rPr>
        <sz val="11"/>
        <color theme="1"/>
        <rFont val="Calibri"/>
        <family val="2"/>
        <scheme val="minor"/>
      </rPr>
      <t>.</t>
    </r>
  </si>
  <si>
    <r>
      <rPr>
        <b/>
        <sz val="11"/>
        <color theme="1"/>
        <rFont val="Calibri"/>
        <family val="2"/>
        <scheme val="minor"/>
      </rPr>
      <t>Buenas prácticas en el cultivo de cacao:</t>
    </r>
    <r>
      <rPr>
        <sz val="11"/>
        <color theme="1"/>
        <rFont val="Calibri"/>
        <family val="2"/>
        <scheme val="minor"/>
      </rPr>
      <t xml:space="preserve">
http://cadenacacaoca.info/estudios-cacao/buenas-practicas/riego
</t>
    </r>
    <r>
      <rPr>
        <b/>
        <sz val="11"/>
        <color theme="1"/>
        <rFont val="Calibri"/>
        <family val="2"/>
        <scheme val="minor"/>
      </rPr>
      <t xml:space="preserve">Sistemas de riego para el cultivo de cacao:
</t>
    </r>
    <r>
      <rPr>
        <sz val="11"/>
        <color theme="1"/>
        <rFont val="Calibri"/>
        <family val="2"/>
        <scheme val="minor"/>
      </rPr>
      <t xml:space="preserve">https://www.netafim.co/cultivos/cacao/
</t>
    </r>
    <r>
      <rPr>
        <b/>
        <sz val="11"/>
        <color theme="1"/>
        <rFont val="Calibri"/>
        <family val="2"/>
        <scheme val="minor"/>
      </rPr>
      <t>Equipos y materiales para riego de cacao:</t>
    </r>
    <r>
      <rPr>
        <sz val="11"/>
        <color theme="1"/>
        <rFont val="Calibri"/>
        <family val="2"/>
        <scheme val="minor"/>
      </rPr>
      <t xml:space="preserve">
https://www.fedecacao.com.co/convocatorias-fedecacao/equipos-y-materiales-para-riego
</t>
    </r>
    <r>
      <rPr>
        <b/>
        <sz val="11"/>
        <color theme="1"/>
        <rFont val="Calibri"/>
        <family val="2"/>
        <scheme val="minor"/>
      </rPr>
      <t>Guía técnica para el cultivo del cacao:</t>
    </r>
    <r>
      <rPr>
        <sz val="11"/>
        <color theme="1"/>
        <rFont val="Calibri"/>
        <family val="2"/>
        <scheme val="minor"/>
      </rPr>
      <t xml:space="preserve">
https://repository.agrosavia.co/handle/20.500.12324/11686
</t>
    </r>
    <r>
      <rPr>
        <b/>
        <sz val="11"/>
        <color theme="1"/>
        <rFont val="Calibri"/>
        <family val="2"/>
        <scheme val="minor"/>
      </rPr>
      <t>Factores que se deben considerar para seleccionar el sistema de riego más adecuado:</t>
    </r>
    <r>
      <rPr>
        <sz val="11"/>
        <color theme="1"/>
        <rFont val="Calibri"/>
        <family val="2"/>
        <scheme val="minor"/>
      </rPr>
      <t xml:space="preserve">
https://www.fao.org/3/aj470s/aj470s02.pdf</t>
    </r>
  </si>
  <si>
    <t>Café</t>
  </si>
  <si>
    <r>
      <t xml:space="preserve">- </t>
    </r>
    <r>
      <rPr>
        <u val="single"/>
        <sz val="11"/>
        <color theme="1"/>
        <rFont val="Calibri"/>
        <family val="2"/>
        <scheme val="minor"/>
      </rPr>
      <t>Pendiente del terreno</t>
    </r>
    <r>
      <rPr>
        <sz val="11"/>
        <color theme="1"/>
        <rFont val="Calibri"/>
        <family val="2"/>
        <scheme val="minor"/>
      </rPr>
      <t xml:space="preserve">: este sistema se adapta bien a terrenos de cualquier pendiente, pero requiere cultivos con amplio espaciamiento entre plántulas, cuyos sistemas radiculares no ocupen todo el volumen de suelo, esto incrementa la eficiencia del riego localizado.
- </t>
    </r>
    <r>
      <rPr>
        <u val="single"/>
        <sz val="11"/>
        <color theme="1"/>
        <rFont val="Calibri"/>
        <family val="2"/>
        <scheme val="minor"/>
      </rPr>
      <t>Diferencial de altura (cota)</t>
    </r>
    <r>
      <rPr>
        <sz val="11"/>
        <color theme="1"/>
        <rFont val="Calibri"/>
        <family val="2"/>
        <scheme val="minor"/>
      </rPr>
      <t xml:space="preserve">: es más eficiente con diferenciales pequeños. Requiere de poca altura entre la fuente de agua y los puntos de distribución.
- </t>
    </r>
    <r>
      <rPr>
        <u val="single"/>
        <sz val="11"/>
        <color theme="1"/>
        <rFont val="Calibri"/>
        <family val="2"/>
        <scheme val="minor"/>
      </rPr>
      <t>Calidad del agua</t>
    </r>
    <r>
      <rPr>
        <sz val="11"/>
        <color theme="1"/>
        <rFont val="Calibri"/>
        <family val="2"/>
        <scheme val="minor"/>
      </rPr>
      <t xml:space="preserve">: el sistema es muy susceptible a la presencia de sólidos en suspensión, ya que estos taponan los orificios de los goteros. Se requiere seguir las especificaciones del fabricante en cuanto a SST, SD y salinidad. 
- </t>
    </r>
    <r>
      <rPr>
        <u val="single"/>
        <sz val="11"/>
        <color theme="1"/>
        <rFont val="Calibri"/>
        <family val="2"/>
        <scheme val="minor"/>
      </rPr>
      <t>Cantidad de agua requerida</t>
    </r>
    <r>
      <rPr>
        <sz val="11"/>
        <color theme="1"/>
        <rFont val="Calibri"/>
        <family val="2"/>
        <scheme val="minor"/>
      </rPr>
      <t xml:space="preserve">: es un sistema de riego que no requiere de abundancia de agua. Se puede controlar la cantidad de agua aplicada a través de la relación caudal/tiempo de los goteros o por el consumo en la estructura de almacenamiento. 
- </t>
    </r>
    <r>
      <rPr>
        <u val="single"/>
        <sz val="11"/>
        <color theme="1"/>
        <rFont val="Calibri"/>
        <family val="2"/>
        <scheme val="minor"/>
      </rPr>
      <t>Mantenimiento</t>
    </r>
    <r>
      <rPr>
        <sz val="11"/>
        <color theme="1"/>
        <rFont val="Calibri"/>
        <family val="2"/>
        <scheme val="minor"/>
      </rPr>
      <t xml:space="preserve">: al ser un sistema fijo no requiere de mano de obra para operación, únicamente para su instalación. 
La operación consiste en una visita diaria para inspeccionar el sistema y el funcionamiento de los goteros, cintas y/o mangueras.
- Requieren que los cultivos estén sembrados de tal manera que permitan el establecimiento de sectores de riego a nivel, para evitar diferencias de presión en los diferentes goteros.
- </t>
    </r>
    <r>
      <rPr>
        <u val="single"/>
        <sz val="11"/>
        <color theme="1"/>
        <rFont val="Calibri"/>
        <family val="2"/>
        <scheme val="minor"/>
      </rPr>
      <t>Disponibilidad de energía</t>
    </r>
    <r>
      <rPr>
        <sz val="11"/>
        <color theme="1"/>
        <rFont val="Calibri"/>
        <family val="2"/>
        <scheme val="minor"/>
      </rPr>
      <t>.</t>
    </r>
  </si>
  <si>
    <r>
      <rPr>
        <b/>
        <sz val="11"/>
        <rFont val="Calibri"/>
        <family val="2"/>
        <scheme val="minor"/>
      </rPr>
      <t>Construyendo el modelo para la gestión integrada del recurso hídrico en la caficultura colombiana:</t>
    </r>
    <r>
      <rPr>
        <sz val="11"/>
        <color theme="1"/>
        <rFont val="Calibri"/>
        <family val="2"/>
        <scheme val="minor"/>
      </rPr>
      <t xml:space="preserve">
https://www.cenicafe.org/es/documents/PROPUESTA__P_A_CENICAFE_ABRIL13.pdf
</t>
    </r>
    <r>
      <rPr>
        <b/>
        <sz val="11"/>
        <color theme="1"/>
        <rFont val="Calibri"/>
        <family val="2"/>
        <scheme val="minor"/>
      </rPr>
      <t xml:space="preserve">
Factores que se deben considerar para seleccionar el sistema de riego más adecuado:
</t>
    </r>
    <r>
      <rPr>
        <sz val="11"/>
        <color theme="1"/>
        <rFont val="Calibri"/>
        <family val="2"/>
        <scheme val="minor"/>
      </rPr>
      <t xml:space="preserve">https://www.fao.org/3/aj470s/aj470s02.pdf
</t>
    </r>
    <r>
      <rPr>
        <b/>
        <sz val="11"/>
        <color theme="1"/>
        <rFont val="Calibri"/>
        <family val="2"/>
        <scheme val="minor"/>
      </rPr>
      <t xml:space="preserve">
Sistemas de riego para el cultivo de café:</t>
    </r>
    <r>
      <rPr>
        <sz val="11"/>
        <color theme="1"/>
        <rFont val="Calibri"/>
        <family val="2"/>
        <scheme val="minor"/>
      </rPr>
      <t xml:space="preserve">
https://www.netafim.com/en/crop-knowledge/coffee/</t>
    </r>
  </si>
  <si>
    <t>Caña de azúcar</t>
  </si>
  <si>
    <t>Sistema de riego por goteo subterráneo con fertirriego</t>
  </si>
  <si>
    <t xml:space="preserve">HASTA EL 50% usando mantos acuiferos, respecto a riego por gravedad </t>
  </si>
  <si>
    <r>
      <t xml:space="preserve">- </t>
    </r>
    <r>
      <rPr>
        <u val="single"/>
        <sz val="11"/>
        <color theme="1"/>
        <rFont val="Calibri"/>
        <family val="2"/>
        <scheme val="minor"/>
      </rPr>
      <t>Cultivo</t>
    </r>
    <r>
      <rPr>
        <sz val="11"/>
        <color theme="1"/>
        <rFont val="Calibri"/>
        <family val="2"/>
        <scheme val="minor"/>
      </rPr>
      <t xml:space="preserve">: se requiere conocer el hábito de crecimiento de la plántula para determinar el área de riego, con la opción de usar sistemas de aspersión y cubrir áreas grandes o sistemas localizados para cultivos intensivos.
- </t>
    </r>
    <r>
      <rPr>
        <u val="single"/>
        <sz val="11"/>
        <color theme="1"/>
        <rFont val="Calibri"/>
        <family val="2"/>
        <scheme val="minor"/>
      </rPr>
      <t>Pendiente del terreno</t>
    </r>
    <r>
      <rPr>
        <sz val="11"/>
        <color theme="1"/>
        <rFont val="Calibri"/>
        <family val="2"/>
        <scheme val="minor"/>
      </rPr>
      <t xml:space="preserve">: este sistema se adapta bien a terrenos de cualquier pendiente, pero requiere cultivos con amplio espaciamiento entre plántulas, cuyos sistemas radiculares no ocupen todo el volumen de suelo, esto incrementa la eficiencia del riego localizado.
- </t>
    </r>
    <r>
      <rPr>
        <u val="single"/>
        <sz val="11"/>
        <color theme="1"/>
        <rFont val="Calibri"/>
        <family val="2"/>
        <scheme val="minor"/>
      </rPr>
      <t>Densidad de siembra</t>
    </r>
    <r>
      <rPr>
        <sz val="11"/>
        <color theme="1"/>
        <rFont val="Calibri"/>
        <family val="2"/>
        <scheme val="minor"/>
      </rPr>
      <t xml:space="preserve">.
- </t>
    </r>
    <r>
      <rPr>
        <u val="single"/>
        <sz val="11"/>
        <color theme="1"/>
        <rFont val="Calibri"/>
        <family val="2"/>
        <scheme val="minor"/>
      </rPr>
      <t>Tipo de suelo</t>
    </r>
    <r>
      <rPr>
        <sz val="11"/>
        <color theme="1"/>
        <rFont val="Calibri"/>
        <family val="2"/>
        <scheme val="minor"/>
      </rPr>
      <t xml:space="preserve">: la textura del suelo influye en la capacidad de retención e infiltración del agua en los suelos.
- </t>
    </r>
    <r>
      <rPr>
        <u val="single"/>
        <sz val="11"/>
        <color theme="1"/>
        <rFont val="Calibri (Body)"/>
        <family val="2"/>
      </rPr>
      <t>Diferencial de altura (cota)</t>
    </r>
    <r>
      <rPr>
        <sz val="11"/>
        <color theme="1"/>
        <rFont val="Calibri"/>
        <family val="2"/>
        <scheme val="minor"/>
      </rPr>
      <t xml:space="preserve">: es más eficiente con diferenciales pequeños. Requiere de poca altura entre la fuente de agua y los puntos de distribución.
- </t>
    </r>
    <r>
      <rPr>
        <u val="single"/>
        <sz val="11"/>
        <color theme="1"/>
        <rFont val="Calibri"/>
        <family val="2"/>
        <scheme val="minor"/>
      </rPr>
      <t>Calidad del agua</t>
    </r>
    <r>
      <rPr>
        <sz val="11"/>
        <color theme="1"/>
        <rFont val="Calibri"/>
        <family val="2"/>
        <scheme val="minor"/>
      </rPr>
      <t xml:space="preserve">: el sistema es muy susceptible a la presencia de sólidos en suspensión, ya que estos taponan los orificios de los goteros. Se requiere seguir las especificaciones del fabricante en cuanto a SST, SD y salinidad. 
- </t>
    </r>
    <r>
      <rPr>
        <u val="single"/>
        <sz val="11"/>
        <color theme="1"/>
        <rFont val="Calibri"/>
        <family val="2"/>
        <scheme val="minor"/>
      </rPr>
      <t>Mantenimiento</t>
    </r>
    <r>
      <rPr>
        <sz val="11"/>
        <color theme="1"/>
        <rFont val="Calibri"/>
        <family val="2"/>
        <scheme val="minor"/>
      </rPr>
      <t xml:space="preserve">: al ser un sistema fijo no requiere de mano de obra para operación, únicamente para su instalación. 
La operación consiste en una visita diaria para inspeccionar el sistema y el funcionamiento de los goteros, cintas y/o mangueras. Se requiere de personal capacitado para sistemas de presurización.
- </t>
    </r>
    <r>
      <rPr>
        <u val="single"/>
        <sz val="11"/>
        <color theme="1"/>
        <rFont val="Calibri"/>
        <family val="2"/>
        <scheme val="minor"/>
      </rPr>
      <t>Costo de instalación y operación</t>
    </r>
    <r>
      <rPr>
        <sz val="11"/>
        <color theme="1"/>
        <rFont val="Calibri"/>
        <family val="2"/>
        <scheme val="minor"/>
      </rPr>
      <t xml:space="preserve">: El costo del diseño, instalación, operación y mantenimiento del sistema de fertirrigación es alto, por lo tanto un análisis previo de todos los factores es más que necesario para definir la rentabilidad de la implementación. La energía eléctrica o el combustible para la extracción del agua son uno de los componentes más costosos de la operación del sistema de presión.
- </t>
    </r>
    <r>
      <rPr>
        <u val="single"/>
        <sz val="11"/>
        <color theme="1"/>
        <rFont val="Calibri"/>
        <family val="2"/>
        <scheme val="minor"/>
      </rPr>
      <t>Disponibilidad de energía</t>
    </r>
    <r>
      <rPr>
        <sz val="11"/>
        <color theme="1"/>
        <rFont val="Calibri"/>
        <family val="2"/>
        <scheme val="minor"/>
      </rPr>
      <t xml:space="preserve">.
</t>
    </r>
  </si>
  <si>
    <t>- Netafim
- Hunter Industries
- Azud
- Regaber</t>
  </si>
  <si>
    <t>https://www.netafim.com.mx/productos-y-soluciones/nuestros-productos/lineas-de-goteo-y-goteros/dripnet/dripnet-pc-as/
https://www.netafim.com.mx/productos-y-soluciones/nuestros-productos/lineas-de-goteo-y-goteros/typhoon-plus2/
https://www.netafim.com.mx/digital-farming/agricultura-digital/fertirrigacion/fertikit-mx/
https://www.netafim.com.mx/digital-farming/agricultura-digital/fertirrigacion/fertione/
https://www.hunterindustries.com/en-metric/irrigation-product/micro-irrigation/eco-mattm
https://www.hunterindustries.com/en-metric/irrigation-product/micro-irrigation/eco-wrap
https://www.hunterindustries.com/en-metric/irrigation-product/micro-irrigation/root-zone-watering-system
https://azud.com/productos/riego-por-goteo/
https://regaber.com/productos/fertirrigacion/</t>
  </si>
  <si>
    <r>
      <rPr>
        <b/>
        <sz val="11"/>
        <color theme="1"/>
        <rFont val="Calibri"/>
        <family val="2"/>
        <scheme val="minor"/>
      </rPr>
      <t>Riego por goteo para el cultivo de la caña de azúcar:</t>
    </r>
    <r>
      <rPr>
        <sz val="11"/>
        <color theme="1"/>
        <rFont val="Calibri"/>
        <family val="2"/>
        <scheme val="minor"/>
      </rPr>
      <t xml:space="preserve">
https://www.cenicana.org/riego-por-goteo-en-el-cultivo-de-la-cana-de-azucar/
</t>
    </r>
    <r>
      <rPr>
        <b/>
        <sz val="11"/>
        <color theme="1"/>
        <rFont val="Calibri"/>
        <family val="2"/>
        <scheme val="minor"/>
      </rPr>
      <t>Los sistemas de riego aptos para la fertirrigación:</t>
    </r>
    <r>
      <rPr>
        <sz val="11"/>
        <color theme="1"/>
        <rFont val="Calibri"/>
        <family val="2"/>
        <scheme val="minor"/>
      </rPr>
      <t xml:space="preserve">
https://www.intagri.com/articulos/agua-riego/los-sistemas-de-riego-aptos-para-la-fertirrigacion
</t>
    </r>
    <r>
      <rPr>
        <b/>
        <sz val="11"/>
        <color theme="1"/>
        <rFont val="Calibri"/>
        <family val="2"/>
        <scheme val="minor"/>
      </rPr>
      <t xml:space="preserve">Sistemas de riego para el cultivo de la caña de azúcar: </t>
    </r>
    <r>
      <rPr>
        <sz val="11"/>
        <color theme="1"/>
        <rFont val="Calibri"/>
        <family val="2"/>
        <scheme val="minor"/>
      </rPr>
      <t xml:space="preserve">
https://www.netafim.co/cultivos/cana-de-azucar/
</t>
    </r>
    <r>
      <rPr>
        <b/>
        <sz val="11"/>
        <color theme="1"/>
        <rFont val="Calibri"/>
        <family val="2"/>
        <scheme val="minor"/>
      </rPr>
      <t>Libro - El cultivo de la caña de azúcar:</t>
    </r>
    <r>
      <rPr>
        <sz val="11"/>
        <color theme="1"/>
        <rFont val="Calibri"/>
        <family val="2"/>
        <scheme val="minor"/>
      </rPr>
      <t xml:space="preserve">
https://www.cenicana.org/pdf_privado/documentos_no_seriados/libro_el_cultivo_cana/libro_p193-210.pdf
</t>
    </r>
    <r>
      <rPr>
        <b/>
        <sz val="11"/>
        <color theme="1"/>
        <rFont val="Calibri"/>
        <family val="2"/>
        <scheme val="minor"/>
      </rPr>
      <t xml:space="preserve">Factores que se deben considerar para seleccionar el sistema de riego más adecuado:
</t>
    </r>
    <r>
      <rPr>
        <sz val="11"/>
        <color theme="1"/>
        <rFont val="Calibri"/>
        <family val="2"/>
        <scheme val="minor"/>
      </rPr>
      <t>https://www.fao.org/3/aj470s/aj470s02.pdf</t>
    </r>
  </si>
  <si>
    <t>Maíz</t>
  </si>
  <si>
    <t>Sistema de riego por goteo subterráneo (SDI) para operaciones a gran escala
Sistema de riego por goteo superficial para producción a pequeña y mediana escala</t>
  </si>
  <si>
    <t>HASTA EL 50%  respecto a riego por aspersión</t>
  </si>
  <si>
    <r>
      <t xml:space="preserve">- </t>
    </r>
    <r>
      <rPr>
        <u val="single"/>
        <sz val="11"/>
        <color theme="1"/>
        <rFont val="Calibri"/>
        <family val="2"/>
        <scheme val="minor"/>
      </rPr>
      <t>Cultivo</t>
    </r>
    <r>
      <rPr>
        <sz val="11"/>
        <color theme="1"/>
        <rFont val="Calibri"/>
        <family val="2"/>
        <scheme val="minor"/>
      </rPr>
      <t xml:space="preserve">: se requiere conocer el hábito de crecimiento de la plántula para determinar el área de riego, con la opción de usar sistemas de aspersión y cubrir áreas grandes o sistemas localizados para cultivos intensivos.
- </t>
    </r>
    <r>
      <rPr>
        <u val="single"/>
        <sz val="11"/>
        <color theme="1"/>
        <rFont val="Calibri"/>
        <family val="2"/>
        <scheme val="minor"/>
      </rPr>
      <t>Pendiente del terreno</t>
    </r>
    <r>
      <rPr>
        <sz val="11"/>
        <color theme="1"/>
        <rFont val="Calibri"/>
        <family val="2"/>
        <scheme val="minor"/>
      </rPr>
      <t xml:space="preserve">: este sistema se adapta bien a terrenos de cualquier pendiente, pero requiere cultivos con amplio espaciamiento entre plántulas, cuyos sistemas radiculares no ocupan todo el volumen de suelo, esto incrementa la eficiencia del riego localizado.
- </t>
    </r>
    <r>
      <rPr>
        <u val="single"/>
        <sz val="11"/>
        <color theme="1"/>
        <rFont val="Calibri"/>
        <family val="2"/>
        <scheme val="minor"/>
      </rPr>
      <t>Densidad de siembra</t>
    </r>
    <r>
      <rPr>
        <sz val="11"/>
        <color theme="1"/>
        <rFont val="Calibri"/>
        <family val="2"/>
        <scheme val="minor"/>
      </rPr>
      <t xml:space="preserve">.
- </t>
    </r>
    <r>
      <rPr>
        <u val="single"/>
        <sz val="11"/>
        <color theme="1"/>
        <rFont val="Calibri"/>
        <family val="2"/>
        <scheme val="minor"/>
      </rPr>
      <t>Tipo de suelo</t>
    </r>
    <r>
      <rPr>
        <sz val="11"/>
        <color theme="1"/>
        <rFont val="Calibri"/>
        <family val="2"/>
        <scheme val="minor"/>
      </rPr>
      <t xml:space="preserve">: la textura del suelo influye en la capacidad de retención e infiltración del agua en los suelos.
- </t>
    </r>
    <r>
      <rPr>
        <u val="single"/>
        <sz val="11"/>
        <color theme="1"/>
        <rFont val="Calibri (Body)"/>
        <family val="2"/>
      </rPr>
      <t>Diferencial de altura (cota)</t>
    </r>
    <r>
      <rPr>
        <sz val="11"/>
        <color theme="1"/>
        <rFont val="Calibri"/>
        <family val="2"/>
        <scheme val="minor"/>
      </rPr>
      <t xml:space="preserve">: es más eficiente con diferenciales pequeños. Requiere de poca altura entre la fuente de agua y los puntos de distribución.
- </t>
    </r>
    <r>
      <rPr>
        <u val="single"/>
        <sz val="11"/>
        <color theme="1"/>
        <rFont val="Calibri"/>
        <family val="2"/>
        <scheme val="minor"/>
      </rPr>
      <t>Calidad del agua</t>
    </r>
    <r>
      <rPr>
        <sz val="11"/>
        <color theme="1"/>
        <rFont val="Calibri"/>
        <family val="2"/>
        <scheme val="minor"/>
      </rPr>
      <t xml:space="preserve">: el sistema es muy susceptible a la presencia de sólidos en suspensión, ya que estos taponan los orificios de los goteros. Se requiere seguir las especificaciones del fabricante en cuanto a SST, SD y salinidad. 
- </t>
    </r>
    <r>
      <rPr>
        <u val="single"/>
        <sz val="11"/>
        <color theme="1"/>
        <rFont val="Calibri"/>
        <family val="2"/>
        <scheme val="minor"/>
      </rPr>
      <t>Mantenimiento</t>
    </r>
    <r>
      <rPr>
        <sz val="11"/>
        <color theme="1"/>
        <rFont val="Calibri"/>
        <family val="2"/>
        <scheme val="minor"/>
      </rPr>
      <t xml:space="preserve">: al ser un sistema fijo no requiere de mano de obra para operación, únicamente para su instalación. 
La operación consiste en una visita diaria para inspeccionar el sistema y el funcionamiento de los goteros, cintas y/o mangueras. Se requiere de personal capacitado para sistemas de presurización.
- </t>
    </r>
    <r>
      <rPr>
        <u val="single"/>
        <sz val="11"/>
        <color theme="1"/>
        <rFont val="Calibri"/>
        <family val="2"/>
        <scheme val="minor"/>
      </rPr>
      <t>Costo de instalación y operación</t>
    </r>
    <r>
      <rPr>
        <sz val="11"/>
        <color theme="1"/>
        <rFont val="Calibri"/>
        <family val="2"/>
        <scheme val="minor"/>
      </rPr>
      <t xml:space="preserve">: La energía eléctrica o el combustible para la extracción del agua son uno de los componentes más costosos de la operación del sistema de presión.
- </t>
    </r>
    <r>
      <rPr>
        <u val="single"/>
        <sz val="11"/>
        <color theme="1"/>
        <rFont val="Calibri"/>
        <family val="2"/>
        <scheme val="minor"/>
      </rPr>
      <t>Disponibilidad de energía</t>
    </r>
    <r>
      <rPr>
        <sz val="11"/>
        <color theme="1"/>
        <rFont val="Calibri"/>
        <family val="2"/>
        <scheme val="minor"/>
      </rPr>
      <t xml:space="preserve">.
</t>
    </r>
  </si>
  <si>
    <t xml:space="preserve">https://www.netafim.co/productos-soluciones/nuestros-productos/lineas-de-goteo-y-goteros/streamline-x/
https://www.netafim.co/productos-soluciones/nuestros-productos/tuberias-flexibles-y-pe/flexnet/
https://www.netafim.com.mx/productos-y-soluciones/nuestros-productos/lineas-de-goteo-y-goteros/dripnet/dripnet-pc-as/
https://www.netafim.com.mx/productos-y-soluciones/nuestros-productos/lineas-de-goteo-y-goteros/typhoon-plus2/
https://www.hunterindustries.com/en-metric/irrigation-product/micro-irrigation/hdl
https://www.hunterindustries.com/en-metric/irrigation-product/micro-irrigation/pld-16-mm
https://www.hunterindustries.com/en-metric/irrigation-product/micro-irrigation/drip-control-zone-kits
https://www.hunterindustries.com/en-metric/irrigation-product/micro-irrigation/point-source-drip-emitters
https://www.hunterindustries.com/en-metric/irrigation-product/micro-irrigation/mld
https://www.hunterindustries.com/en-metric/irrigation-product/micro-irrigation/eco-mattm
https://www.hunterindustries.com/en-metric/irrigation-product/micro-irrigation/eco-wrap
https://www.hunterindustries.com/en-metric/irrigation-product/micro-irrigation/root-zone-watering-system
https://synagriegos.com/Categoria-de-producto/goteo/
https://www.proplantas.com/riego-por-goteo/
https://www.hidroequipos.com.co/riego-por-goteo.html
https://agroriegosdelacosta.com/categoria-producto/riego-por-goteo-barranquilla/
https://es.rivulis.com/category_product/productos/cintas-riego-laterales-goteo/
https://es.rivulis.com/category_product/productos/goteros-insertados/
https://irrigaciones.co/categoria-producto/riego-por-goteo/
https://azud.com/productos/riego-por-goteo/
https://regaber.com/productos/goteo/
</t>
  </si>
  <si>
    <r>
      <rPr>
        <b/>
        <sz val="11"/>
        <color theme="1"/>
        <rFont val="Calibri"/>
        <family val="2"/>
        <scheme val="minor"/>
      </rPr>
      <t>Maíz para Colombia - Visión 2030:</t>
    </r>
    <r>
      <rPr>
        <sz val="11"/>
        <color theme="1"/>
        <rFont val="Calibri"/>
        <family val="2"/>
        <scheme val="minor"/>
      </rPr>
      <t xml:space="preserve">
https://fenalce.co/wp-content/uploads/2021/10/Maiz-para-Colombia.pdf
</t>
    </r>
    <r>
      <rPr>
        <b/>
        <sz val="11"/>
        <color theme="1"/>
        <rFont val="Calibri"/>
        <family val="2"/>
        <scheme val="minor"/>
      </rPr>
      <t xml:space="preserve">
Save and grow in practice: Maize, rice, wheat. A guide to sustainable cereal production:
</t>
    </r>
    <r>
      <rPr>
        <sz val="11"/>
        <color theme="1"/>
        <rFont val="Calibri"/>
        <family val="2"/>
        <scheme val="minor"/>
      </rPr>
      <t xml:space="preserve">https://www.fao.org/3/i4009e/i4009e.pdf
</t>
    </r>
    <r>
      <rPr>
        <b/>
        <sz val="11"/>
        <color theme="1"/>
        <rFont val="Calibri"/>
        <family val="2"/>
        <scheme val="minor"/>
      </rPr>
      <t xml:space="preserve">
Información del cultivo de maíz:
</t>
    </r>
    <r>
      <rPr>
        <sz val="11"/>
        <color theme="1"/>
        <rFont val="Calibri"/>
        <family val="2"/>
        <scheme val="minor"/>
      </rPr>
      <t xml:space="preserve">https://www.fao.org/land-water/databases-and-software/crop-information/maize/en/
</t>
    </r>
    <r>
      <rPr>
        <b/>
        <sz val="11"/>
        <color theme="1"/>
        <rFont val="Calibri"/>
        <family val="2"/>
        <scheme val="minor"/>
      </rPr>
      <t>Good cropping practices and technologies to reduce the impact of natural hazards on maize production in Serbia:</t>
    </r>
    <r>
      <rPr>
        <sz val="11"/>
        <color theme="1"/>
        <rFont val="Calibri"/>
        <family val="2"/>
        <scheme val="minor"/>
      </rPr>
      <t xml:space="preserve">
https://www.fao.org/3/i8848en/i8848en.pdf
</t>
    </r>
    <r>
      <rPr>
        <b/>
        <sz val="11"/>
        <color theme="1"/>
        <rFont val="Calibri"/>
        <family val="2"/>
        <scheme val="minor"/>
      </rPr>
      <t>Sistemas de riego para el cultivo de maíz:</t>
    </r>
    <r>
      <rPr>
        <sz val="11"/>
        <color theme="1"/>
        <rFont val="Calibri"/>
        <family val="2"/>
        <scheme val="minor"/>
      </rPr>
      <t xml:space="preserve">
https://www.netafim.co/cultivos/maiz/</t>
    </r>
  </si>
  <si>
    <t>F.Carga</t>
  </si>
  <si>
    <t>F.Pasajeros</t>
  </si>
  <si>
    <t>FM.Carga</t>
  </si>
  <si>
    <t>Navegación</t>
  </si>
  <si>
    <t>Tipo_de_carga</t>
  </si>
  <si>
    <t>Embarcación</t>
  </si>
  <si>
    <t>Diésel B10</t>
  </si>
  <si>
    <t>Fluvial</t>
  </si>
  <si>
    <t>Contenedores</t>
  </si>
  <si>
    <t>Embarcación mayor (&gt; 25 ton)</t>
  </si>
  <si>
    <t>Híbrido (Diésel B10 - eléctrico)</t>
  </si>
  <si>
    <t>Diésel marino</t>
  </si>
  <si>
    <t>Maritimo</t>
  </si>
  <si>
    <t>Ro-Ro</t>
  </si>
  <si>
    <t>Embarcación menor (&lt; 25 ton)</t>
  </si>
  <si>
    <t>Gasoil</t>
  </si>
  <si>
    <t>A granel (Bulkcarrier)</t>
  </si>
  <si>
    <t>Gasolina</t>
  </si>
  <si>
    <t>Fletamento</t>
  </si>
  <si>
    <t>Híbrido (Diésel marino - eléctrico)</t>
  </si>
  <si>
    <t>Híbrido (Gasoil - eléctrico)</t>
  </si>
  <si>
    <t>Híbrido (Gasolina - eléctrico)</t>
  </si>
  <si>
    <t>CALCULADORA DE EMISIONES - SISTEMA DE TRANSPORTE FÉRREO DE CARGA</t>
  </si>
  <si>
    <t xml:space="preserve">Tipo de combustible
</t>
  </si>
  <si>
    <t>Ruta
(Origen y destino)</t>
  </si>
  <si>
    <t>Número de viajes anuales
*</t>
  </si>
  <si>
    <t>Kilometros 
recorridos por viaje
*</t>
  </si>
  <si>
    <t>Toneladas transportadas por viaje
*</t>
  </si>
  <si>
    <t>Galones de diésel consumidos por viaje
*</t>
  </si>
  <si>
    <t>Kilovatios hora de energía consumida por viaje
*</t>
  </si>
  <si>
    <t>Toneladas kilometro transportado por viaje</t>
  </si>
  <si>
    <t>FE combustibles fósiles</t>
  </si>
  <si>
    <t>FE Electricidad</t>
  </si>
  <si>
    <t>Emisiones diésel B10
por viaje</t>
  </si>
  <si>
    <t>Emisiones energía 
por viaje</t>
  </si>
  <si>
    <t>Emisiones
totales por viaje</t>
  </si>
  <si>
    <t>Factor de emisión CO2
diésel B10</t>
  </si>
  <si>
    <t>Factor de emisión CH4
diésel B10</t>
  </si>
  <si>
    <t>Factor de N2O 
diésel B10</t>
  </si>
  <si>
    <t>Factor de emisión 
energía</t>
  </si>
  <si>
    <t>(km)</t>
  </si>
  <si>
    <t>(t)</t>
  </si>
  <si>
    <t>(gal)</t>
  </si>
  <si>
    <t>(kWh)</t>
  </si>
  <si>
    <t>(t.km)</t>
  </si>
  <si>
    <t>(kg CO2/gal)</t>
  </si>
  <si>
    <t>(kg CH4/gal)</t>
  </si>
  <si>
    <t>(kg N2O/gal)</t>
  </si>
  <si>
    <t>(kg CO2/kWh)</t>
  </si>
  <si>
    <t>(kg CO2e/t.km)</t>
  </si>
  <si>
    <t>(kg CO2/t.km)</t>
  </si>
  <si>
    <t>CALCULADORA DE EMISIONES - SISTEMA DE TRANSPORTE FÉRREO DE PASAJEROS</t>
  </si>
  <si>
    <t>Pasajeros por viaje
*</t>
  </si>
  <si>
    <t>Pasajeros kilometro transportado por viaje</t>
  </si>
  <si>
    <t>Emisiones diésel
por viaje</t>
  </si>
  <si>
    <t>(p)</t>
  </si>
  <si>
    <t>(p.km)</t>
  </si>
  <si>
    <t>(kg CO2e/p.km)</t>
  </si>
  <si>
    <t>(kg CO2/p.km)</t>
  </si>
  <si>
    <t>CALCULADORA DE EMISIONES - SISTEMA DE TRANSPORTE FLUVIAL/MARITIMO DE CARGA</t>
  </si>
  <si>
    <t>Kilómetros recorridos por viaje
*</t>
  </si>
  <si>
    <t>Emisiones diésel marino
por viaje</t>
  </si>
  <si>
    <t>Emisiones Gasoil
por viaje</t>
  </si>
  <si>
    <t>Emisiones Gasolina
por viaje</t>
  </si>
  <si>
    <t>Emisiones
hidrido (Diésel B10 - eléctrico) por viaje</t>
  </si>
  <si>
    <t>Emisiones
hidrido (Diésel marino - eléctrico) por viaje</t>
  </si>
  <si>
    <t>Emisiones
hidrido (Gasoil - eléctrico) por viaje</t>
  </si>
  <si>
    <t>Emisiones
hidrido (Gasolina - eléctrico) por viaje</t>
  </si>
  <si>
    <t>Factor de emisión CO2 diésel marino</t>
  </si>
  <si>
    <t>Factor de emisión CH4
diésel marino</t>
  </si>
  <si>
    <t>Factor emisión de N2O 
diésel marino</t>
  </si>
  <si>
    <t xml:space="preserve">Factor de emisión CO2
Gasoil </t>
  </si>
  <si>
    <t>Factor de emisión CH4
Gasoil</t>
  </si>
  <si>
    <t>Factor de N2O 
Gasoil</t>
  </si>
  <si>
    <t>Factor de emisión CO2
Gasolina comercial E10</t>
  </si>
  <si>
    <t>Factor de emisión CH4
Gasolina comercial E10</t>
  </si>
  <si>
    <t>Factor de N2O 
Gasolina comercial E10</t>
  </si>
  <si>
    <t>HERRAMIENTA PARA EL CÁLCULO DE EMISIONES DE GEI DIRECTAS DE PROYECTOS FÉRREOS, FLUVIALES O MARÍTIMOS EN COLOMBIA</t>
  </si>
  <si>
    <t>Instrucciones de diligenciamiento:</t>
  </si>
  <si>
    <t>Leyenda</t>
  </si>
  <si>
    <r>
      <t xml:space="preserve">Bienvenido a la herramienta de simulación de gases de efecto invernadero GEI para proyectos férreos, fluviales y maritimos en Colombia.  Las celdas en color </t>
    </r>
    <r>
      <rPr>
        <b/>
        <sz val="11"/>
        <color theme="4"/>
        <rFont val="Calibri"/>
        <family val="2"/>
        <scheme val="minor"/>
      </rPr>
      <t>AZUL</t>
    </r>
    <r>
      <rPr>
        <sz val="11"/>
        <color theme="1"/>
        <rFont val="Calibri"/>
        <family val="2"/>
        <scheme val="minor"/>
      </rPr>
      <t xml:space="preserve"> son celdas con listas despleglables, donde el usuario debe seleccionar una opción según el tipo de proyecto de su interés. El usuario debe ingresar manualmente los datos del proyecto en cada celda que se encuentre resaltada en color </t>
    </r>
    <r>
      <rPr>
        <b/>
        <sz val="11"/>
        <color theme="7"/>
        <rFont val="Calibri"/>
        <family val="2"/>
        <scheme val="minor"/>
      </rPr>
      <t>AMARILLO</t>
    </r>
    <r>
      <rPr>
        <sz val="11"/>
        <rFont val="Calibri"/>
        <family val="2"/>
        <scheme val="minor"/>
      </rPr>
      <t>. Estos datos serán usados para la estimación de una linea base de emisiones de transporte de carga y/o pasajeros en la modalidad férrea y de carga en la modalidad fluvia/maritimal. 
Al final del ejercicio se encuentra el Criterio de Elegibilidad establecido dentro de la Taxonomía Verde de Colombia y se destaca si el proyecto simulado sería elegible dentro de los parámetros que la TVC establece. A continuación se muestra la ruta de navegación de la herramienta de cálculo:</t>
    </r>
    <r>
      <rPr>
        <sz val="11"/>
        <color theme="1"/>
        <rFont val="Calibri"/>
        <family val="2"/>
        <scheme val="minor"/>
      </rPr>
      <t xml:space="preserve">
</t>
    </r>
    <r>
      <rPr>
        <b/>
        <sz val="11"/>
        <color theme="1"/>
        <rFont val="Calibri"/>
        <family val="2"/>
        <scheme val="minor"/>
      </rPr>
      <t xml:space="preserve">
</t>
    </r>
    <r>
      <rPr>
        <i/>
        <sz val="11"/>
        <color theme="1"/>
        <rFont val="Calibri"/>
        <family val="2"/>
        <scheme val="minor"/>
      </rPr>
      <t xml:space="preserve">
NOTA 1:</t>
    </r>
    <r>
      <rPr>
        <sz val="11"/>
        <color theme="1"/>
        <rFont val="Calibri"/>
        <family val="2"/>
        <scheme val="minor"/>
      </rPr>
      <t xml:space="preserve"> Recuerde habilitar la ejecución de macros para el funcionamiento de la herramienta de cálculo de emisiones, sin estas la calculadora NO funcionará. 
</t>
    </r>
    <r>
      <rPr>
        <i/>
        <sz val="11"/>
        <color theme="1"/>
        <rFont val="Calibri"/>
        <family val="2"/>
        <scheme val="minor"/>
      </rPr>
      <t xml:space="preserve">
NOTA 2: </t>
    </r>
    <r>
      <rPr>
        <sz val="11"/>
        <color theme="1"/>
        <rFont val="Calibri"/>
        <family val="2"/>
        <scheme val="minor"/>
      </rPr>
      <t>NO se consideran elegibles bajo la TVC proyectos relacionados al transporte (terrestre, férreo o fluvial/marítimo) de combustibles fósiles.</t>
    </r>
  </si>
  <si>
    <t>Ingreso de datos</t>
  </si>
  <si>
    <t>Lista desplegable</t>
  </si>
  <si>
    <t>La herramienta de cálculo permite simular las emisiones directas de GEI para los siguientes tipos de proyectos para sistemas de transporte, en los pasos siguientes seleccione el de su preferencia:</t>
  </si>
  <si>
    <t>F. Carga:</t>
  </si>
  <si>
    <t>Sistemas de transporte férreos de carga</t>
  </si>
  <si>
    <t>F. Pasajeros:</t>
  </si>
  <si>
    <t>Sistemas de transporte férreos de pasajeros</t>
  </si>
  <si>
    <t>FM. Carga:</t>
  </si>
  <si>
    <t>Sistemas de transporte fluviales/marítimos de carga</t>
  </si>
  <si>
    <t>PASO 1. SELECCIÓN DEL SISTEMA</t>
  </si>
  <si>
    <t>¿Cúal es el tipo de proyecto en el cual desea realizar la simulación de emisiones directas de GEI?</t>
  </si>
  <si>
    <t>¿Qué tipo de combustible usará el proyecto a implementar?</t>
  </si>
  <si>
    <t>PASO 2. DATOS DEL PROYECTO</t>
  </si>
  <si>
    <t>Digite la ruta de transporte del proyecto (ORIGEN - DESTINO)</t>
  </si>
  <si>
    <t>Número de viajes a realizar por año</t>
  </si>
  <si>
    <t>viajes unidireccionales anuales</t>
  </si>
  <si>
    <t>Kilómetros recorridos por viaje</t>
  </si>
  <si>
    <t>km/viaje</t>
  </si>
  <si>
    <t>Toneladas transportadas por viaje</t>
  </si>
  <si>
    <t>t/viaje</t>
  </si>
  <si>
    <t>Pasajeros transportados por viaje</t>
  </si>
  <si>
    <t>pasajeros/vije</t>
  </si>
  <si>
    <t>Galones de combustible consumidos por viaje</t>
  </si>
  <si>
    <t>gal/viaje</t>
  </si>
  <si>
    <t>Kilovatios-hora consumidos por viaje</t>
  </si>
  <si>
    <t>kWh/viaje</t>
  </si>
  <si>
    <t>Tipo de navegación</t>
  </si>
  <si>
    <t>Tipo de carga</t>
  </si>
  <si>
    <t>Características de la embarcación</t>
  </si>
  <si>
    <t>PASO 3. RESULTADOS</t>
  </si>
  <si>
    <t>Emisiones directas por viaje</t>
  </si>
  <si>
    <t>gCO2e/t.km</t>
  </si>
  <si>
    <t>Criterio de elegibilidad en la Taxonomía Verde de Colombia</t>
  </si>
  <si>
    <t>g CO2e/t.km</t>
  </si>
  <si>
    <t>¿El proyecto se alinea con la Taxonomía Verde de Colombia?</t>
  </si>
  <si>
    <t>Emisiones netas por viaje</t>
  </si>
  <si>
    <t>gCO2e/p.km</t>
  </si>
  <si>
    <t>Factor de referencia de emisiones de transporte fluvial</t>
  </si>
  <si>
    <t>Porcentaje de diferencia respecto al factor de referencia</t>
  </si>
  <si>
    <t>Factor de referencia de emisiones de transporte maritimo</t>
  </si>
  <si>
    <t>TECNOLOGÍAS DE TRANSPORTE TERRESTRE DE CARGA Y/O PASAJEROS QUE CUMPLEN EL CTE DE LA TVC</t>
  </si>
  <si>
    <t>MARCA</t>
  </si>
  <si>
    <t>TECNOLOGÍA</t>
  </si>
  <si>
    <t>UTILIDAD</t>
  </si>
  <si>
    <t>DISPONIBILIDAD</t>
  </si>
  <si>
    <t>TIPO DE VEHÍCULO</t>
  </si>
  <si>
    <t>TIPO DE
COMBUSTIBLE</t>
  </si>
  <si>
    <t>REFERENCIA DEL VEHÍCULO</t>
  </si>
  <si>
    <t>TIPO DE MOTOR SUSTENTABLE</t>
  </si>
  <si>
    <t>TIPO DE MOTOR DE COMBUSTIÓN</t>
  </si>
  <si>
    <t>POTENCIA MÁXIMA
(kW)</t>
  </si>
  <si>
    <t>POTENCIA MÁXIMA
(HP)</t>
  </si>
  <si>
    <t>AUTONOMÍA
(km/recarga completa)</t>
  </si>
  <si>
    <t>CAPACIDAD DE CARGA
(t)</t>
  </si>
  <si>
    <t>CAPACIDAD DE PASAJEROS</t>
  </si>
  <si>
    <t>ANKAI</t>
  </si>
  <si>
    <t>BEV</t>
  </si>
  <si>
    <t>Pasajeros</t>
  </si>
  <si>
    <t>Disponible para importación</t>
  </si>
  <si>
    <t>AUTOBÚS DOS PISOS</t>
  </si>
  <si>
    <t>Eléctrico</t>
  </si>
  <si>
    <t>HFF6120GSEV-3A</t>
  </si>
  <si>
    <t>Motor eléctrico ZF</t>
  </si>
  <si>
    <t>N/A</t>
  </si>
  <si>
    <t>AUTOBÚS</t>
  </si>
  <si>
    <t>HFF6129G03EV6</t>
  </si>
  <si>
    <t>HFF6124G03EV32</t>
  </si>
  <si>
    <t>326.7</t>
  </si>
  <si>
    <t>HFF6109G03EV16</t>
  </si>
  <si>
    <t>300.8</t>
  </si>
  <si>
    <t>HFF6855G03EV1</t>
  </si>
  <si>
    <t>Motor eléctrico de accionamiento síncrono de imán permanente independiente</t>
  </si>
  <si>
    <t>MINIBÚS</t>
  </si>
  <si>
    <t>HFF6800G03EV79</t>
  </si>
  <si>
    <t>HFF6650GEV32</t>
  </si>
  <si>
    <t>HFF6600GEV2</t>
  </si>
  <si>
    <t>HFF6113KEV2</t>
  </si>
  <si>
    <t>HFF6829KEV</t>
  </si>
  <si>
    <t>HFF6821KEV1</t>
  </si>
  <si>
    <t>24-33</t>
  </si>
  <si>
    <t>HFF6710BEV</t>
  </si>
  <si>
    <t>AUTECO</t>
  </si>
  <si>
    <t>Carga</t>
  </si>
  <si>
    <t>Nacionalizado</t>
  </si>
  <si>
    <t>CAMIÓN</t>
  </si>
  <si>
    <t>STARK E-CARGO 4.0T</t>
  </si>
  <si>
    <t>Motor eléctrico síncrono Magnético permanente</t>
  </si>
  <si>
    <t>0.412</t>
  </si>
  <si>
    <t>BYD</t>
  </si>
  <si>
    <t>VAN CARGA</t>
  </si>
  <si>
    <t>T3 EV</t>
  </si>
  <si>
    <t>Motor eléctrico en tren trasero</t>
  </si>
  <si>
    <t>0.78</t>
  </si>
  <si>
    <t>T5 EV</t>
  </si>
  <si>
    <t>-</t>
  </si>
  <si>
    <t>M3 EV</t>
  </si>
  <si>
    <t>Motor eléctrico sincrónico de imanes permanentes AC</t>
  </si>
  <si>
    <t>CABEZA TRACTORA</t>
  </si>
  <si>
    <t>Q1M</t>
  </si>
  <si>
    <t>Motor eléctrico síncrono de imanes permanentes AC</t>
  </si>
  <si>
    <t>Cargas y pasajeros</t>
  </si>
  <si>
    <t>VAN PASAJEROS</t>
  </si>
  <si>
    <t>0.58</t>
  </si>
  <si>
    <t>K9</t>
  </si>
  <si>
    <t>2 motores eléctricos BYD</t>
  </si>
  <si>
    <t>C9</t>
  </si>
  <si>
    <t>2 motores eléctricos síncronos de corriente alterna (BYD-TYC180A)</t>
  </si>
  <si>
    <t>BÚS ARTICULADO</t>
  </si>
  <si>
    <t>K11A</t>
  </si>
  <si>
    <t>2 motores eléctricos síncronos de corriente alterna</t>
  </si>
  <si>
    <t>CERONTE</t>
  </si>
  <si>
    <t>MOTOCARRO</t>
  </si>
  <si>
    <t>TRICARGO 1200 E</t>
  </si>
  <si>
    <t>Motor eléctrico trifásico</t>
  </si>
  <si>
    <t>2.7</t>
  </si>
  <si>
    <t>3.63</t>
  </si>
  <si>
    <t>0.39</t>
  </si>
  <si>
    <t>TRICARGO 3000</t>
  </si>
  <si>
    <t>7.8</t>
  </si>
  <si>
    <t>10.5</t>
  </si>
  <si>
    <t>0.67</t>
  </si>
  <si>
    <t>CABINADO 3000 E</t>
  </si>
  <si>
    <t>0.62</t>
  </si>
  <si>
    <t>DONGFENG</t>
  </si>
  <si>
    <t>E-TRUCK 2.3T</t>
  </si>
  <si>
    <t>2.3</t>
  </si>
  <si>
    <t>VAN</t>
  </si>
  <si>
    <t>E-CARGO 1.0T</t>
  </si>
  <si>
    <t>1.1</t>
  </si>
  <si>
    <t>FOTON</t>
  </si>
  <si>
    <t>FKR EV 3.4T</t>
  </si>
  <si>
    <t>3.44</t>
  </si>
  <si>
    <t>CABEZA GIRATORIA</t>
  </si>
  <si>
    <t>MIXER 4 MANOS</t>
  </si>
  <si>
    <t>Motor eléctrico FTTB2201</t>
  </si>
  <si>
    <t>HIGER</t>
  </si>
  <si>
    <t>KLQ6116GHEV</t>
  </si>
  <si>
    <t>Motor eléctrico TZ460XSF06</t>
  </si>
  <si>
    <t>KLQ6852GEV</t>
  </si>
  <si>
    <t>Motor eléctrico Prestolite MD90</t>
  </si>
  <si>
    <t>KLQ6125GEV/KLQ6125GEV3</t>
  </si>
  <si>
    <t>Motor eléctrico Siemens 1DB2016-2NB06</t>
  </si>
  <si>
    <t>KLQ6126GEV</t>
  </si>
  <si>
    <t>Motor eléctrico Dana MD130B</t>
  </si>
  <si>
    <t>KLQ6109GEV</t>
  </si>
  <si>
    <t>Motor eléctrico Prestolite MD130B</t>
  </si>
  <si>
    <t>KLQ6832GEV</t>
  </si>
  <si>
    <t>VAN PASAJEROS/CARGA</t>
  </si>
  <si>
    <t>H7C EV</t>
  </si>
  <si>
    <t>Motor eléctrico TZ290XS901</t>
  </si>
  <si>
    <t>H5C EV</t>
  </si>
  <si>
    <t>Motor eléctrico TZ230XS-M050-01</t>
  </si>
  <si>
    <t>KLQ6111HYAEV</t>
  </si>
  <si>
    <t>IVECO</t>
  </si>
  <si>
    <t>FURGÓN</t>
  </si>
  <si>
    <t>Daily Electric</t>
  </si>
  <si>
    <t>Motor eléctrico</t>
  </si>
  <si>
    <t>4.2</t>
  </si>
  <si>
    <t>JAC MOTORS</t>
  </si>
  <si>
    <t>X100 EV</t>
  </si>
  <si>
    <t>147.5</t>
  </si>
  <si>
    <t>1.54</t>
  </si>
  <si>
    <t>SUNRAY EV</t>
  </si>
  <si>
    <t>1.45</t>
  </si>
  <si>
    <t>JMC</t>
  </si>
  <si>
    <t>CONQUER EV 3.7T</t>
  </si>
  <si>
    <t>Motor eléctrico síncrono de imán permanente (PMSM)</t>
  </si>
  <si>
    <t>2.9</t>
  </si>
  <si>
    <t>TOURING EV CARGO</t>
  </si>
  <si>
    <t>Motor eléctrico de imán permanente</t>
  </si>
  <si>
    <t>1.29</t>
  </si>
  <si>
    <t>KING LONG</t>
  </si>
  <si>
    <t>K06-XMQ6601</t>
  </si>
  <si>
    <t>Motor eléctrico de corriente alterna</t>
  </si>
  <si>
    <t>XMQ6150AGWE</t>
  </si>
  <si>
    <t>Motor eléctrico síncrono de imanes permanentes</t>
  </si>
  <si>
    <t>51-100</t>
  </si>
  <si>
    <t>PEV12</t>
  </si>
  <si>
    <t>2 motores eléctricos de cubo</t>
  </si>
  <si>
    <t>XMQ6900DGWBEV</t>
  </si>
  <si>
    <t>Motor eléctrico asíncrono trifásico</t>
  </si>
  <si>
    <t>XMQ6900BGWE</t>
  </si>
  <si>
    <t>XMQ6130EYWE5</t>
  </si>
  <si>
    <t>230-280</t>
  </si>
  <si>
    <t>KINGO-L EV</t>
  </si>
  <si>
    <t>Motor eléctrico de tracción</t>
  </si>
  <si>
    <t>FURGONETA</t>
  </si>
  <si>
    <t>XMQ5030XXYBEVL03</t>
  </si>
  <si>
    <t>1.66</t>
  </si>
  <si>
    <t>XMQ5030XXYBEVL04</t>
  </si>
  <si>
    <t>1.88</t>
  </si>
  <si>
    <t>Semirremolque</t>
  </si>
  <si>
    <t>XMQ4180BEVL</t>
  </si>
  <si>
    <t>Motor eléctrico síncrono de imanes permanentes + caja de cambios AMT</t>
  </si>
  <si>
    <t>XMQ4250BEVL</t>
  </si>
  <si>
    <t>RENAULT</t>
  </si>
  <si>
    <t>KANGOO Z.E</t>
  </si>
  <si>
    <t>Motor eléxtrico síncrono con rotor bobinado - 5AQ604</t>
  </si>
  <si>
    <t>0.65</t>
  </si>
  <si>
    <t>YUTONG</t>
  </si>
  <si>
    <t>E12 PRO</t>
  </si>
  <si>
    <t>2 motores eléctricos traseros (YTM280-CV9-H)</t>
  </si>
  <si>
    <t>E9</t>
  </si>
  <si>
    <t>Motor eléctrico trasero (TZ400XSYTB44)</t>
  </si>
  <si>
    <t>E18</t>
  </si>
  <si>
    <t>2 motores eléctricos traseros</t>
  </si>
  <si>
    <t>ZK6118BEVG</t>
  </si>
  <si>
    <t>TROLEBÚS</t>
  </si>
  <si>
    <t>ZK5120C</t>
  </si>
  <si>
    <t>70-100</t>
  </si>
  <si>
    <t>ZK6128BEVG</t>
  </si>
  <si>
    <t>AUTOCAR</t>
  </si>
  <si>
    <t>T13E</t>
  </si>
  <si>
    <t>2 motores eléctricos traseros en linea</t>
  </si>
  <si>
    <t>ZK6907BEV</t>
  </si>
  <si>
    <t>Motor eléctrico síncronico</t>
  </si>
  <si>
    <t>E12</t>
  </si>
  <si>
    <t>ZHONGTONG</t>
  </si>
  <si>
    <t>H9</t>
  </si>
  <si>
    <t>300-350</t>
  </si>
  <si>
    <t>LCK 6850 EVG</t>
  </si>
  <si>
    <t>Motor eléctrico DANA TM4</t>
  </si>
  <si>
    <t>145-245</t>
  </si>
  <si>
    <t>194-328</t>
  </si>
  <si>
    <t>260-350</t>
  </si>
  <si>
    <t>LCK 6760 EVG</t>
  </si>
  <si>
    <t>180-250</t>
  </si>
  <si>
    <t>LCK 6122 EVG</t>
  </si>
  <si>
    <t>Motor eléctrico Prestolite TZ488XSPE</t>
  </si>
  <si>
    <t>195-350</t>
  </si>
  <si>
    <t>261-469</t>
  </si>
  <si>
    <t>LCK6125EV</t>
  </si>
  <si>
    <t>Motor eléctrico Ac asíncrono y trifásico</t>
  </si>
  <si>
    <t>N/a</t>
  </si>
  <si>
    <t>LCK 6180 EVG</t>
  </si>
  <si>
    <t>Motor eléctrico JJE</t>
  </si>
  <si>
    <t>214-380</t>
  </si>
  <si>
    <t>281-509</t>
  </si>
  <si>
    <t>260-300</t>
  </si>
  <si>
    <t>Biometano</t>
  </si>
  <si>
    <t>TRACTO EST GNV</t>
  </si>
  <si>
    <t>Motor de combustión cummins 15N</t>
  </si>
  <si>
    <t>Daily HI-MATIC Natural  Power</t>
  </si>
  <si>
    <t>Motor de combustión HI-MATIC de 3.0L</t>
  </si>
  <si>
    <t>SCANIA</t>
  </si>
  <si>
    <t>Gas Euro 6</t>
  </si>
  <si>
    <t>Motor de combustión de 13.0L</t>
  </si>
  <si>
    <t>VOLVO</t>
  </si>
  <si>
    <t>FM LNG</t>
  </si>
  <si>
    <t>Motores de combustión Euro 6 step E</t>
  </si>
  <si>
    <t>Chasis urbano</t>
  </si>
  <si>
    <t>LCK6125RGN</t>
  </si>
  <si>
    <t>Motor Weichai</t>
  </si>
  <si>
    <t>LCK6180HGN</t>
  </si>
  <si>
    <t>LCK6906HN</t>
  </si>
  <si>
    <t>LCK6950HGN</t>
  </si>
  <si>
    <t>FCEV</t>
  </si>
  <si>
    <t>Hidrógeno Verde</t>
  </si>
  <si>
    <t>Hydrogen fuel bus</t>
  </si>
  <si>
    <t>Motor con celda de combustible de hidrógeno ktz75x60s100</t>
  </si>
  <si>
    <t>Kangoo Z.E. Hydrogen</t>
  </si>
  <si>
    <t>Celda de combustible range extender</t>
  </si>
  <si>
    <t>Master Z.E. Hydrogen</t>
  </si>
  <si>
    <t>TOYOTA</t>
  </si>
  <si>
    <t>Sora</t>
  </si>
  <si>
    <t>10 celdas de combustible de hidrógeno</t>
  </si>
  <si>
    <t>CHEVROLET</t>
  </si>
  <si>
    <t>FFV</t>
  </si>
  <si>
    <t>MINIVAN</t>
  </si>
  <si>
    <t>Gasolina E85</t>
  </si>
  <si>
    <t>Spin</t>
  </si>
  <si>
    <t>Motor de combustión de 1.8 L N18XFH I4 flex-fuel</t>
  </si>
  <si>
    <t>HEV</t>
  </si>
  <si>
    <t>Gasolina/Eléctrico</t>
  </si>
  <si>
    <t>T3</t>
  </si>
  <si>
    <t>Aumark S3 Hybrid</t>
  </si>
  <si>
    <t>Motor cummins ISF</t>
  </si>
  <si>
    <t>Ollin BJ1069PJVSG-AB</t>
  </si>
  <si>
    <t>RAM</t>
  </si>
  <si>
    <t>PICK UP</t>
  </si>
  <si>
    <t>1500DT Doble Cabina</t>
  </si>
  <si>
    <t>Motor eléctrico eTorque AC Induction</t>
  </si>
  <si>
    <t>Motor de combustión 3.6L PENTASTAR V6 24 VALVE VVT</t>
  </si>
  <si>
    <t>ZK6125CHEVG</t>
  </si>
  <si>
    <t>Motor eléctrico síncrono de imán permanente CC  ISDe245 31</t>
  </si>
  <si>
    <r>
      <t>Acuse de responsabilidad:</t>
    </r>
    <r>
      <rPr>
        <sz val="8"/>
        <color theme="1"/>
        <rFont val="Calibri Light"/>
        <family val="2"/>
        <charset val="1"/>
      </rPr>
      <t xml:space="preserve"> La información contenida en esta sección de la comunicación corresponde a la revisión de fichas técnicas comerciales de tecnologías de transporte disponibles con corte a septiembre de 2023; Climate Bonds Iniciative ni Ambire Global (el consorcio) son asesores de inversión, esta comunicación  no constituye asesoramiento de inversión de ningún tipo. Cualquier referencia a una organización financiera, marca comercial o a un instrumento de deuda o producto de inversión se hace únicamente con fines informativos. El consorcio no acepta ninguna responsabilidad por el contenido informativo y su desactualización. El consorcio no respalda, recomienda o asesora sobre los méritos financieros o de otro tipo de cualquier instrumento de deuda o producto de inversión y ninguna información contenida en esta comunicación debe ser tomada como tal, ni debe confiarse en cualquier información contenida en esta comunicación para tomar cualquier decisión de inversión. El consorcio no acepta responsabilidad de ningún tipo, por cualquier inversión que un individuo u organización realice, ni por cualquier inversión realizada por terceros en nombre de un individuo u organización, basada total o parcialmente en cualquier información contenida en esta o cualquier otra comunicación pública de Climate Bonds Initiative.</t>
    </r>
  </si>
  <si>
    <t>TECNOLOGÍAS DE TRANSPORTE FÉRREO ELÉCTRICAS DISPONIBLES PARA DISEÑO SEGÚN DEMANDA E IMPORTACIÓN QUE CUMPLEN EL CTE DE LA TVC</t>
  </si>
  <si>
    <t>TRANSMISIÓN ELÉCTRICA</t>
  </si>
  <si>
    <t>POTENCIA MÁXIMA
(MW)</t>
  </si>
  <si>
    <t>VELOCIDAD MÁXIMA
(km/h)</t>
  </si>
  <si>
    <t>Peso de la locomotora (toneladas)</t>
  </si>
  <si>
    <t>Longitud (metros)</t>
  </si>
  <si>
    <t>Altura máxima (metros)</t>
  </si>
  <si>
    <t>Alstom</t>
  </si>
  <si>
    <t>Locomotora</t>
  </si>
  <si>
    <t>Prima SNCF BB 27000</t>
  </si>
  <si>
    <t>Motores eléctricos de corriente alterna CA de 25kV 50Hz</t>
  </si>
  <si>
    <t>Catenaria</t>
  </si>
  <si>
    <t>Prima SNCF BB 27300</t>
  </si>
  <si>
    <t>4 Motores eléctricos asíncronos trifásicos de corriente alterna CA de 25kV 50Hz con ventilación forzada</t>
  </si>
  <si>
    <t>Prima SNCF BB 37000</t>
  </si>
  <si>
    <t>4 Motores eléctricos de corriente continua CC 1.5kV</t>
  </si>
  <si>
    <t>Motores eléctricos de corriente alterna AC de 15kV 16.7Hz</t>
  </si>
  <si>
    <t>Carga/Pasajeros</t>
  </si>
  <si>
    <t>Locomotora de alta velocidad</t>
  </si>
  <si>
    <t>TGV SNCF BB 26000</t>
  </si>
  <si>
    <t>Motores eléctricos síncronicos de corriente alterna CA de 25kV 50Hz de bitensión</t>
  </si>
  <si>
    <t>TGV SNCF BB 36000</t>
  </si>
  <si>
    <t>4 Motores eléctricos asíncronos trifásicos de corriente alterna CA de 25kV 50Hz</t>
  </si>
  <si>
    <t>5.6</t>
  </si>
  <si>
    <t>4 Motores eléctricos asíncronos trifásicos de corriente continua CC 1.5kV</t>
  </si>
  <si>
    <t>4 Motores eléctricos asíncronos trifásicos de corriente continua CC 3.0kV</t>
  </si>
  <si>
    <t>Bombardier transportation - Alstom (Traxx)</t>
  </si>
  <si>
    <t>Bombardier-Alstom HHP-8</t>
  </si>
  <si>
    <t>4 Motores eléctricos asíncronicos trifásicos de corriente alterna CA de 12kV 25Hz</t>
  </si>
  <si>
    <t>6.0</t>
  </si>
  <si>
    <t>4 Motores eléctricos asíncronicos trifásicos de corriente alterna CA de 12.5kV 60Hz</t>
  </si>
  <si>
    <t>4 Motores eléctricos asíncronicos trifásicos de corriente alterna CA de 25kV 60Hz</t>
  </si>
  <si>
    <t>Traxx F140 AC</t>
  </si>
  <si>
    <t>Motores eléctricos asíncronicos trifásicos de corriente alterna AC de 15kV 16.7Hz</t>
  </si>
  <si>
    <t>Motores eléctricos asíncronicos trifásicos de corriente alterna CA de 25kV 50Hz</t>
  </si>
  <si>
    <t>Traxx F140 MS</t>
  </si>
  <si>
    <t>4.3</t>
  </si>
  <si>
    <t>Motores eléctricos asíncronicos trifásicos de corriente continua CC de 1.5kV</t>
  </si>
  <si>
    <t>4.1</t>
  </si>
  <si>
    <t>Motores eléctricos asíncronicos trifásicos de corriente continua CC de 3.0kV</t>
  </si>
  <si>
    <t>Traxx F140 MS2e (Last Mile)</t>
  </si>
  <si>
    <t>80 - 85</t>
  </si>
  <si>
    <t>81 - 85</t>
  </si>
  <si>
    <t>Traxx F160 AC</t>
  </si>
  <si>
    <t>5.1</t>
  </si>
  <si>
    <t>Traxx P140 AC</t>
  </si>
  <si>
    <t>CRRC</t>
  </si>
  <si>
    <t>Locomotora de alta potencia</t>
  </si>
  <si>
    <t>CRRC Zhuzhou</t>
  </si>
  <si>
    <t>Baterías</t>
  </si>
  <si>
    <t>DJ1</t>
  </si>
  <si>
    <t>TM2</t>
  </si>
  <si>
    <t>General Electric (GE) Transportation</t>
  </si>
  <si>
    <t>AC6000CW</t>
  </si>
  <si>
    <t>Motores eléctricos de tracción de corriente alterna</t>
  </si>
  <si>
    <t>4.6</t>
  </si>
  <si>
    <t>192 - 196</t>
  </si>
  <si>
    <t>GE Evolution Series: ES44AC, ES44DC, ES40DC, ES44C4, ES44AH, ES44i, ES40ACi, ET44AC, ET44C4, ET44AH</t>
  </si>
  <si>
    <t>3.2 - 3.3</t>
  </si>
  <si>
    <t>4400 - 4500</t>
  </si>
  <si>
    <t>GE Genesis Series: P32AC-DM, P40DC, P42DC, P42DM, P32-8BWH, P40-8, P42-8</t>
  </si>
  <si>
    <t>2.4 - 3.1</t>
  </si>
  <si>
    <t>3200 - 4250</t>
  </si>
  <si>
    <t>GE Dash 8 Series: B40-8, C40-8, C40-8W, C41-8W, B39-8, C39-8</t>
  </si>
  <si>
    <t>2.2 - 3.0</t>
  </si>
  <si>
    <t>2900 - 4000</t>
  </si>
  <si>
    <t>20.22 - 21-54</t>
  </si>
  <si>
    <t>GE Dash 9 Series: C44-9W, C40-9W</t>
  </si>
  <si>
    <t>3.0 - 3.2</t>
  </si>
  <si>
    <t>4000 - 4400</t>
  </si>
  <si>
    <t>GE P30CH</t>
  </si>
  <si>
    <t>Siemens Mobility - Krauss-Maffei</t>
  </si>
  <si>
    <t>Amtrak Cities Sprinter ACS-64</t>
  </si>
  <si>
    <t>Motores eléctricos asíncronicos estáticos de corriente alterna AC de 12 kV 25 Hz</t>
  </si>
  <si>
    <t>6.4</t>
  </si>
  <si>
    <t xml:space="preserve">Motores eléctricos asíncronicos estáticos de corriente alterna AC de 12,5 kV 60 Hz </t>
  </si>
  <si>
    <t>Motores eléctricos asíncronicos estáticos de corriente alterna AC de 25 kV 60 Hz</t>
  </si>
  <si>
    <t>Eurosprinter ES 64 F (Clase 152)</t>
  </si>
  <si>
    <t>Motores eléctricos asíncronicos estáticos de corriente alterna AC de 15kV 16.7Hz</t>
  </si>
  <si>
    <t>6.5</t>
  </si>
  <si>
    <t>Eurosprinter ES 64 F4</t>
  </si>
  <si>
    <t>Motores eléctricos asíncronicos estáticos de corriente alterna AC de 15kV 16.7Hz de cuadritensión</t>
  </si>
  <si>
    <t>6.6</t>
  </si>
  <si>
    <t>86 - 87</t>
  </si>
  <si>
    <t>Motores eléctricos asíncronicos estáticos de corriente alterna AC de 25kV 50Hz de cuadritensión</t>
  </si>
  <si>
    <t>Motores eléctricos asíncronicos estáticos de corriente continua CC de 3.0kV</t>
  </si>
  <si>
    <t>Motores eléctricos asíncronicos estáticos  de corriente continua CC de 1.5kV</t>
  </si>
  <si>
    <t>Eurosprinter ES 64 U</t>
  </si>
  <si>
    <t>Motores eléctricos asíncronicos estáticos  de corriente alterna AC de 15kV 16.7Hz</t>
  </si>
  <si>
    <t>Eurosprinter ES 64 U2</t>
  </si>
  <si>
    <t>Motores eléctricos asíncronicos estáticos  de corriente alterna AC de 25kV 50Hz de bitensión</t>
  </si>
  <si>
    <t>Eurosprinter ES 64 U4</t>
  </si>
  <si>
    <t>Motores eléctricos asíncronicos estáticos  de corriente alterna AC de 15kV 16.7Hz de cuadritensión</t>
  </si>
  <si>
    <t>Motores eléctricos asíncronicos estáticos  de corriente alterna AC de 25kV 50Hz de cuadritensión</t>
  </si>
  <si>
    <t>Mireo Plus H</t>
  </si>
  <si>
    <t>Celdas de hidrógeno conectadas a baterías de litio</t>
  </si>
  <si>
    <t>Almacenamiento de combustible en techo</t>
  </si>
  <si>
    <t>8.9</t>
  </si>
  <si>
    <t>Vectron</t>
  </si>
  <si>
    <t xml:space="preserve">Motores eléctricos asíncronicos estáticos de corriente alterna AC de 15kV 16.7Hz </t>
  </si>
  <si>
    <t xml:space="preserve">Motores eléctricos asíncronicos estáticos de corriente alterna AC de 25kV 50Hz </t>
  </si>
  <si>
    <t>revisar tecnologias para sector ferreo</t>
  </si>
  <si>
    <t>fluvial maritimo mirar tecnologias</t>
  </si>
  <si>
    <t>ferreo por consumo de combustible diesel y electrico/diesel</t>
  </si>
  <si>
    <t>calculo de emisiones para proyectos nuevos</t>
  </si>
  <si>
    <t>mirar factores de emisión de la UPME</t>
  </si>
  <si>
    <t>electrico dado por el sina</t>
  </si>
  <si>
    <t>carga es la capacidad de carga del tren</t>
  </si>
  <si>
    <t>si es pasajeros es cuantos pasajeros entran</t>
  </si>
  <si>
    <t>y la ruta, cuantos kilometros son</t>
  </si>
  <si>
    <t>buscar si existen trenes de pasajeros y carga</t>
  </si>
  <si>
    <t>revisar el RENFE</t>
  </si>
  <si>
    <t>REVISAR SI EL TREN DE LA SABANA TIENE CALCULO DE EMISIONES</t>
  </si>
  <si>
    <t>REVISAR SI LAS OTRAS LINEAS DE CARGA TIENEN INFORMACIÓN SOBRE SUS EMISIONES</t>
  </si>
  <si>
    <t>CALCULADORA EN EXCEL MUY SENCILLA DONDE LES SALGA EN UNA CELDA LAS EMISIONES</t>
  </si>
  <si>
    <t>TECNOLOGÍAS DE TRANSPORTE TERRESTRE PARTICULAR QUE CUMPLEN EL CTE DE LA TVC</t>
  </si>
  <si>
    <t>EMISIONES
(gCO2e/km)</t>
  </si>
  <si>
    <t>AUDI</t>
  </si>
  <si>
    <t>SUV</t>
  </si>
  <si>
    <t>e-tron 55 quattro Prestige</t>
  </si>
  <si>
    <t>Motor eléctrico asíncrono</t>
  </si>
  <si>
    <t>Cero emisiones</t>
  </si>
  <si>
    <t>e-tron 55 quattro Advanced</t>
  </si>
  <si>
    <t>e-tron Sportback 55 quattro Prestige</t>
  </si>
  <si>
    <t>SEDÁN</t>
  </si>
  <si>
    <t>A4 40 TFSI MHEV Advanced</t>
  </si>
  <si>
    <t>Motor eléctrico síncrono de imanes permanentes (PSM)</t>
  </si>
  <si>
    <t>2 Motores turbocargados 2.0 TFSI</t>
  </si>
  <si>
    <t>A4 45 TFSI MHEV quattro Progressive</t>
  </si>
  <si>
    <t>Motor de combustión con sistema de hibridación ligera MHEV (red a bordo de 12V)</t>
  </si>
  <si>
    <t>A6 40 TFSI MHEV Ambition</t>
  </si>
  <si>
    <t>Motor TFSI turbocargado con cuatro cilindros en línea con sistema de hibridación ligera MHEV (red a bordo de 12V)</t>
  </si>
  <si>
    <t>A6 55 TFSI MHEV quattro Progressive</t>
  </si>
  <si>
    <t>Motor turbocargado con seis cilindros en V con sistema de hibridación ligera MHEV (red a bordo de 48V)</t>
  </si>
  <si>
    <t>Q5 45 TFSI MHEV quattro Advanced</t>
  </si>
  <si>
    <t>Motor TFSI turbocargado con cuatro cilindros en línea con tecnología híbrida no enchufable (red de a bordo de 12v)</t>
  </si>
  <si>
    <t>Q5 Sportback 45 TFSI MHEV quattro S-line</t>
  </si>
  <si>
    <t>Q7 55 TFSI MHEV quattro Prestige</t>
  </si>
  <si>
    <t>Q8 TFSI quattro Progressive</t>
  </si>
  <si>
    <t>Prototipo h-tron quattro</t>
  </si>
  <si>
    <t>2 Motores eléctricos conectados a pilas de celdas de hidrógeno</t>
  </si>
  <si>
    <t>Cero emisiones si el hidrógeno proviene de una fuente renovable</t>
  </si>
  <si>
    <t>BMW</t>
  </si>
  <si>
    <t>iX xDrive40</t>
  </si>
  <si>
    <t>2 motores eléctricos síncronicos con generador eléctrico de recuperación de energía</t>
  </si>
  <si>
    <t>Hatchback</t>
  </si>
  <si>
    <t>i4</t>
  </si>
  <si>
    <t>SAV</t>
  </si>
  <si>
    <t>iX1</t>
  </si>
  <si>
    <t>iX3</t>
  </si>
  <si>
    <t>3 motores eléctricos síncronicos con generador eléctrico de recuperación de energía</t>
  </si>
  <si>
    <t>PHEV</t>
  </si>
  <si>
    <t>Serie 3 330e</t>
  </si>
  <si>
    <t>Motor eléctrico BMW eDrive</t>
  </si>
  <si>
    <t>Motor de combustión TwinPower Turbo</t>
  </si>
  <si>
    <t>Serie 5 530e</t>
  </si>
  <si>
    <t>Serie 7 M740i</t>
  </si>
  <si>
    <t>159 - 183</t>
  </si>
  <si>
    <t>X3 xDrive30e</t>
  </si>
  <si>
    <t>X5 xDrive40i</t>
  </si>
  <si>
    <t>193 - 224</t>
  </si>
  <si>
    <t>X5 xDrive45e</t>
  </si>
  <si>
    <t>X5 xDrive50e</t>
  </si>
  <si>
    <t>18 - 26</t>
  </si>
  <si>
    <t>i Hydrogen NEXT</t>
  </si>
  <si>
    <t>Motor pilas de celdas de hidrógeno BMW i Hydrogen Next eDrive</t>
  </si>
  <si>
    <t>Prototipo no disponible a 2023</t>
  </si>
  <si>
    <t>Prototipo X5</t>
  </si>
  <si>
    <t>Motor pilas de celdas de hidrógeno BMW iX eDrive</t>
  </si>
  <si>
    <t>i Dolphin</t>
  </si>
  <si>
    <t>Motor eléctrico síncronico magnético permanente</t>
  </si>
  <si>
    <t>Yuan Plus EV</t>
  </si>
  <si>
    <t>Yuan Pro EV</t>
  </si>
  <si>
    <t>Han EV</t>
  </si>
  <si>
    <t>2 motores eléctricos sincronicos magnéticos permanentes</t>
  </si>
  <si>
    <t>Song Pro EV</t>
  </si>
  <si>
    <t>Tang EV</t>
  </si>
  <si>
    <t>e5</t>
  </si>
  <si>
    <t>Motor eléctrico síncronico magnético permanente de corriente alterna</t>
  </si>
  <si>
    <t>214.5</t>
  </si>
  <si>
    <t>Qin Plus DM-i</t>
  </si>
  <si>
    <t>Motor eléctrico sincrónico de imanes permanentes</t>
  </si>
  <si>
    <t>Motor de combustión</t>
  </si>
  <si>
    <t>Song Plus DM-i</t>
  </si>
  <si>
    <t>Tang DM</t>
  </si>
  <si>
    <t>2 Motores eléctricos sincrónicos de imanes permanentes</t>
  </si>
  <si>
    <t>Motor de combustión turbocargado BYD487ZQA</t>
  </si>
  <si>
    <t>CHANGAN</t>
  </si>
  <si>
    <t>E-Star</t>
  </si>
  <si>
    <t>Motor eléctrico síncronico de imanes permanentes</t>
  </si>
  <si>
    <t>CHERY</t>
  </si>
  <si>
    <t>TIGGO 8 PRO e+ Flex</t>
  </si>
  <si>
    <t xml:space="preserve">Motor de combustión turbocargado 1.5L </t>
  </si>
  <si>
    <t>BOLT EUV</t>
  </si>
  <si>
    <t>BLAZER EV</t>
  </si>
  <si>
    <t xml:space="preserve">2 motores eléctricos </t>
  </si>
  <si>
    <t>EQUINOX EV</t>
  </si>
  <si>
    <t>EQUINOX FUEL CELL</t>
  </si>
  <si>
    <t>Pila de 3 celdas de combustible de hidrógeno</t>
  </si>
  <si>
    <t>PICK-UP</t>
  </si>
  <si>
    <t>RICH 6EV</t>
  </si>
  <si>
    <t>FORD</t>
  </si>
  <si>
    <t>F-150 HÍBRIDA</t>
  </si>
  <si>
    <t>Motor eléctrico integrado de transmisión, (hp @ 3500 RPM)</t>
  </si>
  <si>
    <t>Motor de combustión de 3.5L PowerBoost Full Hybrid V6</t>
  </si>
  <si>
    <t>Camioneta</t>
  </si>
  <si>
    <t>ESCAPE HÍBRIDA</t>
  </si>
  <si>
    <t>Motor eléctrico integrado</t>
  </si>
  <si>
    <t>Motor de combustión de 2.5L Ciclo Atkinson I4 iVCT</t>
  </si>
  <si>
    <t>HONDA</t>
  </si>
  <si>
    <t>CIVIC HYBRID</t>
  </si>
  <si>
    <t>Motor de combustión de 2.0L DOHC 16V 141hp</t>
  </si>
  <si>
    <t>CR-V Hybrid Sport</t>
  </si>
  <si>
    <t>Motor de combustión de 4 cilindros en línea</t>
  </si>
  <si>
    <t>LEV3-SULEV30</t>
  </si>
  <si>
    <t>CR-V Hybrid Sport Touring</t>
  </si>
  <si>
    <t>Clarity</t>
  </si>
  <si>
    <t>Clarity PHEV</t>
  </si>
  <si>
    <t>Motor de combustión Clarity Plug-in Hybrid</t>
  </si>
  <si>
    <t>FCX Clarity</t>
  </si>
  <si>
    <t>Pila de celdas de combustible de hidrógeno V Flow</t>
  </si>
  <si>
    <t>HYUNDAI</t>
  </si>
  <si>
    <t>KONA HYBRID</t>
  </si>
  <si>
    <t>103.5</t>
  </si>
  <si>
    <t>KONA EV Limited</t>
  </si>
  <si>
    <t>Motor eléctrico síncrono de imanes permanentes de eje delantero</t>
  </si>
  <si>
    <t>NEXO HYDROGEN</t>
  </si>
  <si>
    <t>Celda de combustible de hidrógeno conectada a batería de litio</t>
  </si>
  <si>
    <t>AUTOMÓVIL</t>
  </si>
  <si>
    <t>E10X</t>
  </si>
  <si>
    <t>Motor eléctrico síncrono de magnetos permanentes</t>
  </si>
  <si>
    <t>JAGUAR</t>
  </si>
  <si>
    <t>F-PACE P400E</t>
  </si>
  <si>
    <t>Motor de combustión turbocargado 2.0L Ingenium P400e PHEV I4</t>
  </si>
  <si>
    <t>I-PACE</t>
  </si>
  <si>
    <t>2 motores eléctricos síncronos de imanes permanentes</t>
  </si>
  <si>
    <t>KIA</t>
  </si>
  <si>
    <t>STONIC EV</t>
  </si>
  <si>
    <t>Motor eléctrico 48V</t>
  </si>
  <si>
    <t>Motor de combustión SmartStream 1.0L TURBO GDI</t>
  </si>
  <si>
    <t>NIRO V4</t>
  </si>
  <si>
    <t>Motor eléctrico síncrono de imanes permanentes de 48V</t>
  </si>
  <si>
    <t>Motor de combustión SmartStream Gasolina GDI</t>
  </si>
  <si>
    <t>LEXUS</t>
  </si>
  <si>
    <t>UX Hybrid (250h, 250h PREMIUM, 250h F SPORT DESIGN, 250h F SPORT HANDLING)</t>
  </si>
  <si>
    <t xml:space="preserve">Motor eléctrico de imanes permanentes con modo EV. </t>
  </si>
  <si>
    <t>Motor de combustión de 4 cilindros en linea con Lexus Hibrid Electric Drive</t>
  </si>
  <si>
    <t>ULEV III (Certified Ultra-Low Emission Vehicle)</t>
  </si>
  <si>
    <t>NX Hybrid (350h AWD)</t>
  </si>
  <si>
    <t>151-205</t>
  </si>
  <si>
    <t>203-275</t>
  </si>
  <si>
    <r>
      <t>SULEV (Certified Super Ultra-Low Emission Vehicle)</t>
    </r>
    <r>
      <rPr>
        <sz val="11"/>
        <color theme="1"/>
        <rFont val="Calibri"/>
        <family val="2"/>
        <scheme val="minor"/>
      </rPr>
      <t>n</t>
    </r>
  </si>
  <si>
    <t>NX PHEV (450h+ AWD, 450H+ F SPORT HANDLING AWD)</t>
  </si>
  <si>
    <t>Motor de combustión de 4 cilindros en linea con Lexus Plug-in Hibrid Electric Drive</t>
  </si>
  <si>
    <t>SULEV (Certified Super Ultra-Low Emission Vehicle)</t>
  </si>
  <si>
    <t xml:space="preserve">RX Hybrid (350h AWD, 350h PREMIUM AWD, 350h PREMIUM+ AWD. 350h LUXURY AWD, 500h F SPORT PERFORMANCE AWD)  </t>
  </si>
  <si>
    <t>Motor eléctrico de imanes permanentes con modo EV.</t>
  </si>
  <si>
    <t>183-205</t>
  </si>
  <si>
    <t>246-275</t>
  </si>
  <si>
    <t>ES Hybrid (300h, 300h LUXURY, 300h ULTRA LUXURY, 300h F SPORT DESIGN, 300h F SPORT HANDLING)</t>
  </si>
  <si>
    <t>SULEV II (Certified Super Ultra-Low Emission Vehicle)</t>
  </si>
  <si>
    <t>LS Hybrid (500h AWD)</t>
  </si>
  <si>
    <t>Motor de combustión V6 de 3,5L con Lexus Multistage Hybrid Drive</t>
  </si>
  <si>
    <t>SULEV III (Certified Super Ultra-Low Emission Vehicle)</t>
  </si>
  <si>
    <t>LC Hybrid (500h)</t>
  </si>
  <si>
    <t>Motor de combustión V6 con Lexus Multistage Hybrid Drive</t>
  </si>
  <si>
    <t>RZ</t>
  </si>
  <si>
    <t>2 motores eléctricos síncrono de imanes permanentes (delantero y trasero)</t>
  </si>
  <si>
    <t>MAZDA</t>
  </si>
  <si>
    <t>Motor eléctrico ISG (generador de arranque integrado)</t>
  </si>
  <si>
    <t>Motor de combustión SKYACTIV-G, 2,0L y 2,5L Mazda Mild Hybrid</t>
  </si>
  <si>
    <t>CX-3</t>
  </si>
  <si>
    <t>MX-30 EV</t>
  </si>
  <si>
    <t>Motor eléctrico e-SKYACTIV Sincrónico Trifásico AC</t>
  </si>
  <si>
    <t>143.49</t>
  </si>
  <si>
    <t>MERCEDES-BENZ</t>
  </si>
  <si>
    <t>EQA 250</t>
  </si>
  <si>
    <t>Un motor eléctrico</t>
  </si>
  <si>
    <t>EQA 300 4MATIC</t>
  </si>
  <si>
    <t>2 motores eléctricos asíncronicos</t>
  </si>
  <si>
    <t>EQA 350 4MATIC</t>
  </si>
  <si>
    <t>EQE 300</t>
  </si>
  <si>
    <t>Motor eléctrico síncrono magnético permanente</t>
  </si>
  <si>
    <t>550-639</t>
  </si>
  <si>
    <t>EQE 350+</t>
  </si>
  <si>
    <t>365-673</t>
  </si>
  <si>
    <t>EQE 350 4MATIC</t>
  </si>
  <si>
    <t>505-596</t>
  </si>
  <si>
    <t>EQE 500 4MATIC</t>
  </si>
  <si>
    <t>EQE 43 4MATIC</t>
  </si>
  <si>
    <t>463-534</t>
  </si>
  <si>
    <t>EQE 53 4MATIC+</t>
  </si>
  <si>
    <t>459-526</t>
  </si>
  <si>
    <t>GLC F-Cell</t>
  </si>
  <si>
    <t>Motor eléctrico (batería eléctríca) + pila de combustible de hidrógeno</t>
  </si>
  <si>
    <t>MG</t>
  </si>
  <si>
    <t>MARVEL DELUXE</t>
  </si>
  <si>
    <t>Motor eléctrico síncrono de corriente alterna</t>
  </si>
  <si>
    <t>MARVEL PERFORMANCE</t>
  </si>
  <si>
    <t>ZS EV</t>
  </si>
  <si>
    <t>Motor PMS</t>
  </si>
  <si>
    <t>MINI COOPER</t>
  </si>
  <si>
    <t>SE Iconic AT</t>
  </si>
  <si>
    <t>Motor eléctrico síncrono</t>
  </si>
  <si>
    <t>MITSUBISHI</t>
  </si>
  <si>
    <t>OUTLANDER PHEV</t>
  </si>
  <si>
    <t>2 motores eléctricos reversible síncrono de imanes de neodimio permanente</t>
  </si>
  <si>
    <t>3 motores de combustión 4WD</t>
  </si>
  <si>
    <t>NISSAN</t>
  </si>
  <si>
    <t>X-TRAIL e-POWER</t>
  </si>
  <si>
    <t>Motor eléctrico homologado (e-4ORCE)</t>
  </si>
  <si>
    <t>Motor turbo de combustión VCR de tres cilindros</t>
  </si>
  <si>
    <t>LEAF</t>
  </si>
  <si>
    <t>PININFARINA</t>
  </si>
  <si>
    <t>Superdeportivo</t>
  </si>
  <si>
    <t>H2 Speed</t>
  </si>
  <si>
    <t>2 motores eléctricos Full Hydrogen Power</t>
  </si>
  <si>
    <t>PORSCHE</t>
  </si>
  <si>
    <t>Deportivo</t>
  </si>
  <si>
    <t>Taycan</t>
  </si>
  <si>
    <t>Taycan 4 Cross Turismo</t>
  </si>
  <si>
    <t>Panamera 4 E - Hybrid</t>
  </si>
  <si>
    <t>Motor de combustión V6 biturbo 2.9L</t>
  </si>
  <si>
    <t>*21g NO2e/km</t>
  </si>
  <si>
    <t>Panamera E Sport Turismo -Hybrid</t>
  </si>
  <si>
    <t>Panamera E Executive - Hybrid</t>
  </si>
  <si>
    <t>Cayenne E-Hybrid</t>
  </si>
  <si>
    <t>Motor de combustión V8 biturbo 4.0L</t>
  </si>
  <si>
    <t>Cayenne Coupé-Hybrid</t>
  </si>
  <si>
    <t>Capture E-Tech</t>
  </si>
  <si>
    <t>2 motores eléctricos síncrono de imanes permanentes</t>
  </si>
  <si>
    <t>Escape-E-Tech</t>
  </si>
  <si>
    <t>Clio-E-Tech</t>
  </si>
  <si>
    <t>Arkana E-Tech</t>
  </si>
  <si>
    <t>ZOE E-TECH</t>
  </si>
  <si>
    <t>Motor eléctrico R135</t>
  </si>
  <si>
    <t>TWIZY</t>
  </si>
  <si>
    <t>Motor generador eléctrico</t>
  </si>
  <si>
    <t>SUBARU</t>
  </si>
  <si>
    <t>Forester Hibrida Prime</t>
  </si>
  <si>
    <t>Motor eléctrico Motor síncrono (AC) de imán permanente e-boxer</t>
  </si>
  <si>
    <t>Motor de combustión E- Boxer DOHC Horizontalmente opuesto, a gasolina de 4 tiempos y 4 cilindros</t>
  </si>
  <si>
    <t>Forester Hibrida Elite</t>
  </si>
  <si>
    <t>SUZUKI</t>
  </si>
  <si>
    <t>SWIFT Hybrido</t>
  </si>
  <si>
    <t>Motor generador de imán permanente</t>
  </si>
  <si>
    <t>Motor de combustión K12C - 1.2 DUALJET + SHVS</t>
  </si>
  <si>
    <t>TESLA</t>
  </si>
  <si>
    <t>Model S LR</t>
  </si>
  <si>
    <t>Motor eléctricos trifásico de inducción AC (trasero)</t>
  </si>
  <si>
    <t>660.9</t>
  </si>
  <si>
    <t>Model S Plaid</t>
  </si>
  <si>
    <t>2 motores eléctricos trifásicos de inducción AC (delantero y trasero)</t>
  </si>
  <si>
    <t>Model S Plaid +</t>
  </si>
  <si>
    <t>Model 3 Long Range</t>
  </si>
  <si>
    <t>Motor eléctricos RWD trifásico de inducción AC (trasero)</t>
  </si>
  <si>
    <t>Model 3 Performance</t>
  </si>
  <si>
    <t>2 motores eléctricos AWD trifásicos de inducción AC (delantero y trasero)</t>
  </si>
  <si>
    <t>3 motores eléctricos AWD trifásicos de inducción AC (delantero y trasero)</t>
  </si>
  <si>
    <t>Model X</t>
  </si>
  <si>
    <t>Model X Plaid</t>
  </si>
  <si>
    <t>3 motores eléctricos AWD trifásicos de inducción AC</t>
  </si>
  <si>
    <t>Model Y All Wheel Drive</t>
  </si>
  <si>
    <t>Model Y Performance</t>
  </si>
  <si>
    <t>Model Y Long Range AWD</t>
  </si>
  <si>
    <t>YARIS CROSS HYBRID</t>
  </si>
  <si>
    <t>2 motores generadores de imán permamente.</t>
  </si>
  <si>
    <t>Motor de combustión 1.0L VVt-i</t>
  </si>
  <si>
    <t>Euro V con OBD</t>
  </si>
  <si>
    <t>COROLLA XE-I HÍBRIDO (XLi HV, Xei HV)</t>
  </si>
  <si>
    <t>Motor eléctrico generador de imán permamente.</t>
  </si>
  <si>
    <t xml:space="preserve">Motor de combustión de 4 cilindros </t>
  </si>
  <si>
    <t>COROLLA SEG HÍBRIDO (SEG HV)</t>
  </si>
  <si>
    <t>COROLLA CROSS XE-I HÍBRIDO (CROSS XEi HV)</t>
  </si>
  <si>
    <t>COROLLA CROSS SEG HÍBRIDO (CROSS SEG HV)</t>
  </si>
  <si>
    <t>Mirai</t>
  </si>
  <si>
    <t>VOLKSWAGEN</t>
  </si>
  <si>
    <t>ID.4</t>
  </si>
  <si>
    <t>Motor eléctrico de imán permanente sin escobillas APP</t>
  </si>
  <si>
    <t>e-Golf</t>
  </si>
  <si>
    <t>EX90</t>
  </si>
  <si>
    <t>C40 Recharge Pure Electric P8</t>
  </si>
  <si>
    <t>Motor eléctrico síncrono magnético permanente P8</t>
  </si>
  <si>
    <t>XC40 Recharge Plus PE</t>
  </si>
  <si>
    <t>Motor eléctrico síncrono magnético permanente P6</t>
  </si>
  <si>
    <t>XC40 Plus B4</t>
  </si>
  <si>
    <t>Motor de combustión interna B5-4 cilindros en linea turbocargado</t>
  </si>
  <si>
    <t>Euro VI</t>
  </si>
  <si>
    <t>XC60 Recharge Ultimate T8</t>
  </si>
  <si>
    <t>Motor de combustión interna T8-4 cilindros en linea turbocargado + eléctrico</t>
  </si>
  <si>
    <t>23, Euro VI</t>
  </si>
  <si>
    <t>XC90 Recharge Ultimate T8</t>
  </si>
  <si>
    <t>30, Euro VI</t>
  </si>
  <si>
    <t>ZHIDOU</t>
  </si>
  <si>
    <t>ZD D2S</t>
  </si>
  <si>
    <t>40.2</t>
  </si>
  <si>
    <t>CERTIFICACIONES DISPONIBLES PARA AGRICULTORES Y PRODUCTORES EN TORNO A LAS INVERSIONES Y PRÁCTICAS PARA LA TRANSICIÓN HACIA LA AGRICULTURA Y GANADERÍA SOSTENIBLE</t>
  </si>
  <si>
    <t>Grado de alineación respecto a las prácticas elegibles de la TVC</t>
  </si>
  <si>
    <t>ALTO</t>
  </si>
  <si>
    <t>Los lineamientos definidos por la certificación dan cumplimiento considerable a las PE de la TVC. Estos lineamientos e indicadores, que exige y a los que hace monitoreo constante la certificación, presentan semejanza con las prácticas de la Taxonomía. 
Se definen con grado de alineación alto a las certificaciones que cuentan con cumplimiento de cuatro a seis prácticas elegibles, para dos o más sectores de uso del suelo. Tienen un mayor nivel de exigencia/obligatoriedad para lograr y mantener la certificación.</t>
  </si>
  <si>
    <t>MEDIO</t>
  </si>
  <si>
    <t>Una proporción de los lineamientos de la certificación arroja semejanza con las PE de la TVC, presentando en algunos casos mayor enfoque en otros aspectos sociales o económicos; aun así, dando cumplimiento a las prácticas elegibles de la Taxonomía.
Se definen con grado de alineación medio a las certificaciones que cuentan con cumplimiento de cuatro a seis prácticas elegibles para un sector de uso del suelo.</t>
  </si>
  <si>
    <t>BAJO</t>
  </si>
  <si>
    <t>Los lineamientos definidos por la certificación están enfocados en otros aspectos diferentes a las PE de la TVC, o cuentan con un mayor grado de flexibilidad para su cumplimiento.
Se definen con grado de alineación bajo a las certificaciones que cuentan con cumplimiento de tres o menos prácticas elegibles para un sector de uso del suelo.</t>
  </si>
  <si>
    <t>NOMBRE DE LA CERTIFICACIÓN</t>
  </si>
  <si>
    <t>DESCRIPCIÓN DE LA CERTIFICACIÓN</t>
  </si>
  <si>
    <t>COSTO DE IMPLEMENTACIÓN</t>
  </si>
  <si>
    <t>MITIGACIÓN AL CAMBIO CLIMÁTICO</t>
  </si>
  <si>
    <t>ADAPTACIÓN AL CAMBIO CLIMÁTICO</t>
  </si>
  <si>
    <t>GESTIÓN DEL SUELO</t>
  </si>
  <si>
    <t>BIODIVERSIDAD Y SERVICIOS ECOSISTÉMICOS</t>
  </si>
  <si>
    <t>GESTIÓN DEL AGUA</t>
  </si>
  <si>
    <t>ENLACE</t>
  </si>
  <si>
    <t>ALINEACIÓN CON LA TAXONOMÍA VERDE DE COLOMBIA</t>
  </si>
  <si>
    <t>GRADO DE ALINEACIÓN CON LA TVC</t>
  </si>
  <si>
    <t>Sello Ambiental Colombiano (SAC)</t>
  </si>
  <si>
    <r>
      <rPr>
        <u val="single"/>
        <sz val="11"/>
        <color theme="1"/>
        <rFont val="Calibri"/>
        <family val="2"/>
        <scheme val="minor"/>
      </rPr>
      <t>Sello de uso opcional</t>
    </r>
    <r>
      <rPr>
        <sz val="11"/>
        <color theme="1"/>
        <rFont val="Calibri"/>
        <family val="2"/>
        <scheme val="minor"/>
      </rPr>
      <t>: Cumplimiento de requisitos respaldado en las normas técnicas NTC 6550, NTC 6019 y NTC 6100. Lo acredita la ONAC y es expedido por la ANLA. Requiere del cumplimiento de cuatro principios: 
-	Responsabilidad ambiental y conservación de los recursos naturales
-	Uso de mejores prácticas en la producción ganadera en armonía con el medioambiente
-	Buenas prácticas ganaderas (BPG)
-	Responsabilidad con los empleados
- Criterios ambientales para pulpa, papel, cartón y productos derivados
- Criterios para la ganadería sostenible bovina y bufala 
- Criterios para transformación de guadua, considerando su cosecha y postcosecha; abonos, fertilizantes y manejo del suelo</t>
    </r>
  </si>
  <si>
    <t>- El otorgamiento del derecho de uso del Sello es gratuito. 
- El costo asociado a la certificación es el costo que cobre el certificador que debe estar acreditado por el Organismo Nacional de Acreditación (ONAC).</t>
  </si>
  <si>
    <t xml:space="preserve">Forestería y ganadería </t>
  </si>
  <si>
    <t>X</t>
  </si>
  <si>
    <t>https://www.anla.gov.co/01_anla/allcategories-es-es/245-tramites-y-servicios/tramites/permisos-y-autorizaciones/otorgar-derecho-sello-ambiental-colombiano</t>
  </si>
  <si>
    <r>
      <rPr>
        <b/>
        <sz val="11"/>
        <color theme="1"/>
        <rFont val="Calibri"/>
        <family val="2"/>
        <scheme val="minor"/>
      </rPr>
      <t>Sector ganadero:</t>
    </r>
    <r>
      <rPr>
        <sz val="11"/>
        <color theme="1"/>
        <rFont val="Calibri"/>
        <family val="2"/>
        <scheme val="minor"/>
      </rPr>
      <t xml:space="preserve">
- Manejo eficiente y protección de fuentes de agua.
- Protección física del suelo.
- División y rotación de potreros*
- Sistemas silvopastoriles.
- Biodigestores.
- Energías limpias.
</t>
    </r>
    <r>
      <rPr>
        <b/>
        <sz val="11"/>
        <color theme="1"/>
        <rFont val="Calibri"/>
        <family val="2"/>
        <scheme val="minor"/>
      </rPr>
      <t>Sector forestal:</t>
    </r>
    <r>
      <rPr>
        <sz val="11"/>
        <color theme="1"/>
        <rFont val="Calibri"/>
        <family val="2"/>
        <scheme val="minor"/>
      </rPr>
      <t xml:space="preserve">
- Fortalecimiento del sector forestal sostenible:
- Normatividad e institucionalidad forestal.
- Infraestructura básica para un aprovechamiento sostenible*
- Tecnología verde para el sector forestal.
</t>
    </r>
  </si>
  <si>
    <t>Alimento Ecológico</t>
  </si>
  <si>
    <t>Garantiza que los cultivos y productos derivados han sido obtenidos bajo altos estándares de calidad y enforcados en la agricultura orgánica para los mercados de destino donde se comercializarán. Se basa en la normativa: 
- Reglamento para la producción orgánica
- Resolución 199 de 2016
- Resolución MADR 148 de 2004 
- Resolución 036 de 2007</t>
  </si>
  <si>
    <t xml:space="preserve">Agricultura y ganadería </t>
  </si>
  <si>
    <t>https://www.ecocert.com/es-CO/detaile-de-certification/agricultura-organica-en-colombia-res.0187---06-y-199---16</t>
  </si>
  <si>
    <r>
      <rPr>
        <b/>
        <sz val="11"/>
        <color theme="1"/>
        <rFont val="Calibri"/>
        <family val="2"/>
        <scheme val="minor"/>
      </rPr>
      <t>Sector ganadero:</t>
    </r>
    <r>
      <rPr>
        <sz val="11"/>
        <color theme="1"/>
        <rFont val="Calibri"/>
        <family val="2"/>
        <scheme val="minor"/>
      </rPr>
      <t xml:space="preserve">
- Manejo eficiente y protección de fuentes de agua.
- Protección física del suelo.
- Gestión de pasturas y forrajes.
- Abonos orgánicos y verdes.
- Bienestar animal.
- Sistemas silvopastoriles*
</t>
    </r>
    <r>
      <rPr>
        <b/>
        <sz val="11"/>
        <color theme="1"/>
        <rFont val="Calibri"/>
        <family val="2"/>
        <scheme val="minor"/>
      </rPr>
      <t>Sector agrícola:</t>
    </r>
    <r>
      <rPr>
        <sz val="11"/>
        <color theme="1"/>
        <rFont val="Calibri"/>
        <family val="2"/>
        <scheme val="minor"/>
      </rPr>
      <t xml:space="preserve">
- Gestión de fertilizantes.
- Control de plagas y enfermedades con bioinsumos.
- Conservación del suelo.
- Gestión de recursos hídricos.
- Abonos orgánicos.
</t>
    </r>
    <r>
      <rPr>
        <b/>
        <sz val="11"/>
        <color theme="1"/>
        <rFont val="Calibri"/>
        <family val="2"/>
        <scheme val="minor"/>
      </rPr>
      <t>Sector forestal:</t>
    </r>
    <r>
      <rPr>
        <sz val="11"/>
        <color theme="1"/>
        <rFont val="Calibri"/>
        <family val="2"/>
        <scheme val="minor"/>
      </rPr>
      <t xml:space="preserve">
</t>
    </r>
    <r>
      <rPr>
        <u val="single"/>
        <sz val="11"/>
        <color theme="1"/>
        <rFont val="Calibri"/>
        <family val="2"/>
        <scheme val="minor"/>
      </rPr>
      <t xml:space="preserve">Fortalecimiento del sector forestal sostenible:
</t>
    </r>
    <r>
      <rPr>
        <sz val="11"/>
        <color theme="1"/>
        <rFont val="Calibri"/>
        <family val="2"/>
        <scheme val="minor"/>
      </rPr>
      <t xml:space="preserve">- Integración de servicios ecosistémicos* (biodiversidad y especies nativas)
- Restauración de suelos forestales degradados.
- Productos no maderables y servicios relacionados (bio-negocios, apiarios, etc)
</t>
    </r>
    <r>
      <rPr>
        <u val="single"/>
        <sz val="11"/>
        <color theme="1"/>
        <rFont val="Calibri"/>
        <family val="2"/>
        <scheme val="minor"/>
      </rPr>
      <t>Reforestación con fines comerciales:</t>
    </r>
    <r>
      <rPr>
        <sz val="11"/>
        <color theme="1"/>
        <rFont val="Calibri"/>
        <family val="2"/>
        <scheme val="minor"/>
      </rPr>
      <t xml:space="preserve">
- Manejo de fertilizantes y control de plagas y enfermedades (abonos orgánicos, métodos no químicos de control de plaga, bioinsumos).
- Abonos orgánicos o verdes.</t>
    </r>
  </si>
  <si>
    <t xml:space="preserve">Rainforest Alliance </t>
  </si>
  <si>
    <r>
      <rPr>
        <u val="single"/>
        <sz val="11"/>
        <color theme="1"/>
        <rFont val="Calibri"/>
        <family val="2"/>
        <scheme val="minor"/>
      </rPr>
      <t>Sello de uso opcional</t>
    </r>
    <r>
      <rPr>
        <sz val="11"/>
        <color theme="1"/>
        <rFont val="Calibri"/>
        <family val="2"/>
        <scheme val="minor"/>
      </rPr>
      <t xml:space="preserve">:
El enfoque de buenas prácticas se basa en los principios y criterios establecidos en la norma de ganadería sostenible de la Red de Agricultura Sostenible. Cuenta con criterios ambientales y los sociales diferenciados. Hay 4 principios básicos, más uno adicional específico para ganadería.
</t>
    </r>
    <r>
      <rPr>
        <u val="single"/>
        <sz val="11"/>
        <color theme="1"/>
        <rFont val="Calibri"/>
        <family val="2"/>
        <scheme val="minor"/>
      </rPr>
      <t xml:space="preserve">Garantías claves: </t>
    </r>
    <r>
      <rPr>
        <sz val="11"/>
        <color theme="1"/>
        <rFont val="Calibri"/>
        <family val="2"/>
        <scheme val="minor"/>
      </rPr>
      <t xml:space="preserve">
- Mejora el nivel de vida de los productores
- Evita la deforestación, promueve la reforestación, la protección de la biodiversidad y la mitigación del cambio climático
- Mejora la eficiencia y reduce los costos de producción
- Desarrolla resiliencia climática a través de métodos agrícolas inteligentes.
- Mejora la salud de los agricultores, trabajadores y sus familias. 
- Protege los derechos de los trabajadores y niños
- Respeta los derechos de las comunidades 
- Protege y refuerza bosques y otros ecosistemas</t>
    </r>
  </si>
  <si>
    <t xml:space="preserve">- El costo de la certificación depende de la locación y del tamaño de cada finca.
- En el caso de pequeños productores, pueden hacerse grupos y compartir los costos de la certificación. </t>
  </si>
  <si>
    <t>Agricultura y forestería</t>
  </si>
  <si>
    <t>https://www.ecocert.com/es-CO/detaile-de-certification/agricultura-sostenible-rainforest-alliance
https://www.rainforest-alliance.org/for-business/2020-certification-program/</t>
  </si>
  <si>
    <r>
      <rPr>
        <b/>
        <sz val="11"/>
        <color theme="1"/>
        <rFont val="Calibri"/>
        <family val="2"/>
        <scheme val="minor"/>
      </rPr>
      <t>Sector agrícola:</t>
    </r>
    <r>
      <rPr>
        <sz val="11"/>
        <color theme="1"/>
        <rFont val="Calibri"/>
        <family val="2"/>
        <scheme val="minor"/>
      </rPr>
      <t xml:space="preserve">
- Rotación de cultivos.
- Gestión de fertilizantes.
- Control de plagas y enfermedades.
- Gestión de recursos hídricos.
- Gestión de residuos y tratamiento del agua.
- Paso del cultivos transitorios o pasturas a sistemas agroforestales.
- Ahorro energético y energías limpias.
</t>
    </r>
    <r>
      <rPr>
        <b/>
        <sz val="11"/>
        <rFont val="Calibri"/>
        <family val="2"/>
        <scheme val="minor"/>
      </rPr>
      <t xml:space="preserve">Sector forestal:
</t>
    </r>
    <r>
      <rPr>
        <u val="single"/>
        <sz val="11"/>
        <rFont val="Calibri"/>
        <family val="2"/>
        <scheme val="minor"/>
      </rPr>
      <t>Fortalecimiento del sector forestal sostenible</t>
    </r>
    <r>
      <rPr>
        <sz val="11"/>
        <rFont val="Calibri"/>
        <family val="2"/>
        <scheme val="minor"/>
      </rPr>
      <t xml:space="preserve">:
- Manejo y control del bosque.
- Sistemas de monitoreo y control de la cobertura boscosa.
- Enriquecimiento de plantaciones forestales.
- Integración de servicios ecosistémicos.
- Desarrollo de la base productiva y de mercado para productos no maderables del bosque.
- Infraestructura básica para un aprovechamiento sostenible.
</t>
    </r>
    <r>
      <rPr>
        <u val="single"/>
        <sz val="11"/>
        <rFont val="Calibri"/>
        <family val="2"/>
        <scheme val="minor"/>
      </rPr>
      <t>Reforestación con fines comerciales</t>
    </r>
    <r>
      <rPr>
        <sz val="11"/>
        <rFont val="Calibri"/>
        <family val="2"/>
        <scheme val="minor"/>
      </rPr>
      <t>:</t>
    </r>
    <r>
      <rPr>
        <u val="single"/>
        <sz val="11"/>
        <rFont val="Calibri"/>
        <family val="2"/>
        <scheme val="minor"/>
      </rPr>
      <t xml:space="preserve">
</t>
    </r>
    <r>
      <rPr>
        <sz val="11"/>
        <rFont val="Calibri"/>
        <family val="2"/>
        <scheme val="minor"/>
      </rPr>
      <t>- Manejo de fertilizantes y control de plagas y enfermedades.
- Integración de servicios ecosistémicos.</t>
    </r>
  </si>
  <si>
    <t xml:space="preserve">Global Gap </t>
  </si>
  <si>
    <t>El proceso de certificación se concentra en tres productos principales: 
- GLOBALG.A.P.: ofrece más de 40 normas y programas para 3 ámbitos: cultivos, producción animal y acuicultura
- Local.a.p. y GLOBALG.A.P. Add-on: ofrecen programas para desarrollar opciones personalizadas para los miembros
- Cuenta con sistema de monitoreo 
- Programas de formación</t>
  </si>
  <si>
    <t>Miembros minoristas y del sector alimentario: depende la tarifa de la facturación anual: 
- 5 billones EUR o menos: 5000 EUR
- 5 a 15 billones EUR: 7000 EUR
- Más de 15 billones EUR: 9000 EUR</t>
  </si>
  <si>
    <t>https://www.globalgap.org/es/who-we-are/members/become-a-member/Membership-Categories-and-Fees/index.html</t>
  </si>
  <si>
    <r>
      <rPr>
        <b/>
        <sz val="11"/>
        <color theme="1"/>
        <rFont val="Calibri"/>
        <family val="2"/>
        <scheme val="minor"/>
      </rPr>
      <t>Sector ganadero:</t>
    </r>
    <r>
      <rPr>
        <sz val="11"/>
        <color theme="1"/>
        <rFont val="Calibri"/>
        <family val="2"/>
        <scheme val="minor"/>
      </rPr>
      <t xml:space="preserve">
- Bienestar animal.
- Manejo eficiente y protección de fuentes de agua.
</t>
    </r>
    <r>
      <rPr>
        <b/>
        <sz val="11"/>
        <color theme="1"/>
        <rFont val="Calibri"/>
        <family val="2"/>
        <scheme val="minor"/>
      </rPr>
      <t>Sector agrícola:</t>
    </r>
    <r>
      <rPr>
        <sz val="11"/>
        <color theme="1"/>
        <rFont val="Calibri"/>
        <family val="2"/>
        <scheme val="minor"/>
      </rPr>
      <t xml:space="preserve">
- Introducción de policultivos.
- </t>
    </r>
    <r>
      <rPr>
        <sz val="11"/>
        <rFont val="Calibri"/>
        <family val="2"/>
        <scheme val="minor"/>
      </rPr>
      <t xml:space="preserve">Rotación de cultivos.
- Gestión de fertilizantes.
- Conservación del suelo.
- Gestión de recursos hídricos.
- Ahorro energético. </t>
    </r>
  </si>
  <si>
    <t>Regenerative Organic Certified</t>
  </si>
  <si>
    <r>
      <t xml:space="preserve">Certificación para alimentos, fibras, y elementos de uso personal. Representa los estándares más altos de agricultura orgánica del mundo, cuenta con tres niveles de certificación permitiendo a los productores ajustar y adaptar sus prácticas a lo largo del tiempo y permite la mejora continua, requiere auditorías anuales de recertificación en todos los niveles, reconoce aspectos como bienestar de la tierra, trato animal, y derechos humanos y </t>
    </r>
    <r>
      <rPr>
        <u val="single"/>
        <sz val="11"/>
        <color theme="1"/>
        <rFont val="Calibri (Body)"/>
        <family val="2"/>
      </rPr>
      <t>u</t>
    </r>
    <r>
      <rPr>
        <u val="single"/>
        <sz val="11"/>
        <color theme="1"/>
        <rFont val="Calibri"/>
        <family val="2"/>
        <scheme val="minor"/>
      </rPr>
      <t>tiliza USDA Certified Organic Standard</t>
    </r>
    <r>
      <rPr>
        <sz val="11"/>
        <color theme="1"/>
        <rFont val="Calibri"/>
        <family val="2"/>
        <scheme val="minor"/>
      </rPr>
      <t>.</t>
    </r>
  </si>
  <si>
    <t>Los costos variarán según el tamaño y el alcance de la operación, la ubicación geográfica, el valor de producción proyectado y las afirmaciones del producto.</t>
  </si>
  <si>
    <t>https://regenorganic.org/wp-content/uploads/2021/02/ROC_ROC_STD_FR_v5.pdf</t>
  </si>
  <si>
    <r>
      <rPr>
        <b/>
        <sz val="11"/>
        <color theme="1"/>
        <rFont val="Calibri"/>
        <family val="2"/>
        <scheme val="minor"/>
      </rPr>
      <t>Sector agrícola:</t>
    </r>
    <r>
      <rPr>
        <sz val="11"/>
        <color theme="1"/>
        <rFont val="Calibri"/>
        <family val="2"/>
        <scheme val="minor"/>
      </rPr>
      <t xml:space="preserve">
- Rotación de cultivos.
- Gestión de fertilizantes.
- Control de plagas y enfermedades con bioinsumos y plaguicidas y fertilizantes registrados en el ICA para producción ecológica.
- Conservación del suelo.
- Gestión de recursos hídricos.
- Gestión de residuos y tratamiento de agua.
- Abonos organicos.
- Paso de cultivos transitorios o pasturas a sistemas agroforestales o agrosilvopastoriles.
- Introducción a policultivos.
</t>
    </r>
    <r>
      <rPr>
        <b/>
        <sz val="11"/>
        <color theme="1"/>
        <rFont val="Calibri"/>
        <family val="2"/>
        <scheme val="minor"/>
      </rPr>
      <t xml:space="preserve">Sector ganadero: 
</t>
    </r>
    <r>
      <rPr>
        <sz val="11"/>
        <color theme="1"/>
        <rFont val="Calibri"/>
        <family val="2"/>
        <scheme val="minor"/>
      </rPr>
      <t>- División y rotación de potreros.
- Manejo eficiente y protección de fuentes de agua.
- Abonos orgánicos y verdes.
- Bienestar animal.
- Gestión de pasturas y forrajes.
- Sistemas silvopastoriles.</t>
    </r>
  </si>
  <si>
    <t xml:space="preserve">Climate Friendly Rice Certification </t>
  </si>
  <si>
    <t>El sistema de certificación se concentra en tres aspectos para la reducción de emisión de gases de efecto invernadero: 
- Uso eficiente del agua
- Evitar quemar cultivos
- Gestión eficiente de los nutrientes</t>
  </si>
  <si>
    <t>Agricultura</t>
  </si>
  <si>
    <t>https://agricapture.com/portfolio/the-climate-friendly-rice-standard/</t>
  </si>
  <si>
    <r>
      <rPr>
        <b/>
        <sz val="11"/>
        <color theme="1"/>
        <rFont val="Calibri"/>
        <family val="2"/>
        <scheme val="minor"/>
      </rPr>
      <t xml:space="preserve">Sector agrícola:
</t>
    </r>
    <r>
      <rPr>
        <u val="single"/>
        <sz val="11"/>
        <color theme="1"/>
        <rFont val="Calibri"/>
        <family val="2"/>
        <scheme val="minor"/>
      </rPr>
      <t>Criterios de eegibilidad para la reconversión de cultivos de arroz</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 Abonos orgánicos o verdes.
- Gestión de recursos hídricos.</t>
    </r>
  </si>
  <si>
    <t xml:space="preserve">International Sustainability and Carbon Certification </t>
  </si>
  <si>
    <t>ISCC es un sistema de certificación de sostenibilidad aplicable a nivel mundial y cubre todas las materias primas sostenibles, incluida la biomasa agrícola y forestal, los desechos y residuos biogénicos, los materiales circulares y las energías renovables.
Los objetivos de la certificación: 
- Implementación de estartegias cero deforestación.
- Protección de la tierra con gran diversidad y sumideros de carbono.
- Protección del suelo y del agua.
- Alinearse a los derechos humanos, laborales y de la tierra.
- Medición y reducción de la emisión de gases de efecto invernadero. 
- Trazabilidad en las cadenas de valor.</t>
  </si>
  <si>
    <t>La tarifa de certificación se basa en la facturación anual total en euros (€) de la entidad legal registrada. La facturación total incluye la facturación de material sostenible y no sostenible.</t>
  </si>
  <si>
    <t>https://www.iscc-system.org/</t>
  </si>
  <si>
    <r>
      <rPr>
        <b/>
        <sz val="11"/>
        <color theme="1"/>
        <rFont val="Calibri"/>
        <family val="2"/>
        <scheme val="minor"/>
      </rPr>
      <t>Sector agrícola:</t>
    </r>
    <r>
      <rPr>
        <sz val="11"/>
        <color theme="1"/>
        <rFont val="Calibri"/>
        <family val="2"/>
        <scheme val="minor"/>
      </rPr>
      <t xml:space="preserve">
- Rotación de cultivos.
- Gestión de fertilizantes.
- Control de plagas y enfermedades.
- Conservación del suelo.
- Gestión de recursos hídricos.
- Gestión de residuos y tratamiento de agua.
- Paso de cultivos transitorios o pasturas a sistemas agroforestales.
- Introducción de policultivos o cultivos asociados en cultivos permanentes.
- Ahorro energético y energías limpias.</t>
    </r>
  </si>
  <si>
    <t>IFOAM Standard</t>
  </si>
  <si>
    <t>El Sistema Internacional de Garantía Orgánica de IFOAM-Organics facilita el comercio, mantiene la integridad orgánica y asegura a los consumidores a nivel internacional.
Sus criterios contienen todas las normas y reglamentos técnicos que han sido aprobados por IFOAM-Organics International como equivalentes a los Objetivos y Requisitos Comunes de las Normas Orgánicas (COROS) – Requisitos de Normas de IFOAM. La Familia de Estándares permiten trazar la línea entre los estándares orgánicos y no orgánicos.</t>
  </si>
  <si>
    <t>La cuota anual de membresía la determina la Asamblea General y se calcula de acuerdo con el volumen de negocios/presupuesto de la organización en relación con las actividades orgánicas.</t>
  </si>
  <si>
    <t>https://www.ifoam.bio/our-work/how/standards-certification/organic-guarantee-system/ifoam-standard</t>
  </si>
  <si>
    <r>
      <rPr>
        <b/>
        <sz val="11"/>
        <color theme="1"/>
        <rFont val="Calibri"/>
        <family val="2"/>
        <scheme val="minor"/>
      </rPr>
      <t>Sector agrícola:</t>
    </r>
    <r>
      <rPr>
        <sz val="11"/>
        <color theme="1"/>
        <rFont val="Calibri"/>
        <family val="2"/>
        <scheme val="minor"/>
      </rPr>
      <t xml:space="preserve">
- Rotación de cultivos.
- Gestión de fertilizantes.
- Control de plagas y enfermedades con bioinsumos y plaguicidas y fertilizantes registrados en el ICA para producción ecológica.
- Conservación del suelo.
- Gestión de recursos hídricos.
- Gestión de residuos y tratamiento de agua.
- Abonos orgánicos.
- Paso de cultivos transitorios o pasturas a sistemas agroforestales o agrosilvopastoriles.
- Introducción a policultivos.
</t>
    </r>
    <r>
      <rPr>
        <b/>
        <sz val="11"/>
        <color theme="1"/>
        <rFont val="Calibri"/>
        <family val="2"/>
        <scheme val="minor"/>
      </rPr>
      <t>Sector ganadero:</t>
    </r>
    <r>
      <rPr>
        <sz val="11"/>
        <color theme="1"/>
        <rFont val="Calibri"/>
        <family val="2"/>
        <scheme val="minor"/>
      </rPr>
      <t xml:space="preserve"> 
- División y rotación de potreros.
- Manejo eficiente y protección de fuentes de agua.
- Abonos orgánicos y verdes.
- Bienestar animal.
- Bancos mixtos de forraje.
- Energías limpias.</t>
    </r>
  </si>
  <si>
    <t>Bonsucro</t>
  </si>
  <si>
    <r>
      <rPr>
        <sz val="11"/>
        <color theme="1"/>
        <rFont val="Calibri (Body)"/>
        <family val="2"/>
      </rPr>
      <t>Bonsucro ofrece un proceso de certificación métrico para demostrar el compromiso con la sostenibilidad medioambiental y social de la caña de azúcar.</t>
    </r>
    <r>
      <rPr>
        <sz val="11"/>
        <color theme="1"/>
        <rFont val="Calibri"/>
        <family val="2"/>
        <scheme val="minor"/>
      </rPr>
      <t xml:space="preserve">
Objetivos enfocados en mejorar el imapcto ambiental de la caña de azúcar: 
- Fomentar la acción climática 
- Mejorar la seguridad y gestión del agua
- Mejorar la biodiversidad y la salud de los suelos</t>
    </r>
  </si>
  <si>
    <t>Las cuotas de los miembros son anuales y su monto será según lo determine la Junta.</t>
  </si>
  <si>
    <t>https://d24000000cewpeai.my.salesforce.com/sfc/p/#24000000ceWp/a/4H000002Wojq/_s2go7PYGm4WZPbVoBbPYwEhSlsM9Y2fDmBPEYQusSA</t>
  </si>
  <si>
    <r>
      <rPr>
        <b/>
        <sz val="11"/>
        <color theme="1"/>
        <rFont val="Calibri"/>
        <family val="2"/>
        <scheme val="minor"/>
      </rPr>
      <t>Sector agrícola:</t>
    </r>
    <r>
      <rPr>
        <sz val="11"/>
        <color theme="1"/>
        <rFont val="Calibri"/>
        <family val="2"/>
        <scheme val="minor"/>
      </rPr>
      <t xml:space="preserve">
- Gestión de fertilizantes.
- Control de plagas y enfermedades.
- Conservación del suelo.
- Gestión de recursos hídricos.</t>
    </r>
  </si>
  <si>
    <t xml:space="preserve">Proterra Foundation </t>
  </si>
  <si>
    <t>Este estándar promueve la sostenibilidad en la cadena de suministro de alimentos y la segregación de materiales no modificados genéticamente.
Objetivos de la certificación (ambientales): 
- Conservación de la biodiversidad, gestión evectiva del medio ambiente y de los servicios ecosistémicos. 
- No al uso de Organismos Genéticamente Modificados
- Gestión de residuos y materiales contaminantes
- Gestión del agua
- Gestión de los gases de efecto invernadero y de la energía 
- Adopción de buenas prácticas de agricultura
- Trazabilidad de la cadena de suministro</t>
  </si>
  <si>
    <t>Para las organizaciones Certificadas es obligatorio convertirse en miembros de la Red ProTerra. Estas tarifas deben pagarse a la Fundación ProTerra de acuerdo con la versión actual de las tarifas de Membresía, las cuales se calculan de acuerdo al volumen de negocio.</t>
  </si>
  <si>
    <t>https://www.proterrafoundation.org/wp-content/uploads/2020/10/ProTerra-Standard-V4.1_EN.pdf</t>
  </si>
  <si>
    <r>
      <rPr>
        <b/>
        <sz val="11"/>
        <color theme="1"/>
        <rFont val="Calibri"/>
        <family val="2"/>
        <scheme val="minor"/>
      </rPr>
      <t>Sector agrícola:</t>
    </r>
    <r>
      <rPr>
        <sz val="11"/>
        <color theme="1"/>
        <rFont val="Calibri"/>
        <family val="2"/>
        <scheme val="minor"/>
      </rPr>
      <t xml:space="preserve">
- Gestión de recursos hídricos 
- Gestión de residuos 
- Conservación del suelo
- Control de plagas y enfermedades</t>
    </r>
  </si>
  <si>
    <t>RSB Standard</t>
  </si>
  <si>
    <t xml:space="preserve">La certificación conforme a la norma RSB abarca la producción de materias primas, cadenas de suministro completas y tecnologías, incluidos los combustibles, la biomasa y los productos materiales de base biológica y carbono reciclado.
Objetivos de la certificación (ambientales):
- Preservación y conservación de los ecosistemas, salud del suelo, calidad y disponibilidad del recurso hídrico, mitigación del cambio climático, control de la polución del aire. </t>
  </si>
  <si>
    <t>https://rsb.org/wp-content/uploads/2020/07/RSB-Guide-to-the-RSB-Standard-1.pdf</t>
  </si>
  <si>
    <r>
      <rPr>
        <b/>
        <sz val="11"/>
        <color theme="1"/>
        <rFont val="Calibri"/>
        <family val="2"/>
        <scheme val="minor"/>
      </rPr>
      <t>Sector agrícola:</t>
    </r>
    <r>
      <rPr>
        <sz val="11"/>
        <color theme="1"/>
        <rFont val="Calibri"/>
        <family val="2"/>
        <scheme val="minor"/>
      </rPr>
      <t xml:space="preserve">
- Rotación de cultivos.
- Conservación del suelo.
- Control de plagas y enfermedades.
- Gestión de recursos hídricos.
- Gestión de residuos y tratamiento de agua.</t>
    </r>
  </si>
  <si>
    <t>GNN certified farming</t>
  </si>
  <si>
    <t>Es una marca universal de buenas prácticas agrícolas, con un fuerte en seguridad alimentaria y trazabilidad. Enfoque holístico que garantiza que los alimentos se han producido en condiciones responsables que conserven el suelo y el agua, usen la energía de manera eficiente, reduzcan los desechos, permitan la biodiversidad y protejan tanto a las personas que los produjeron como a los animales de la granja. Directamente relacionada con la Global GAP certification.</t>
  </si>
  <si>
    <t>Los costos de registro, de administración y  certificación se definen dependiendo del área total de producción (en hectáreas) para los productores.</t>
  </si>
  <si>
    <t>https://ggn.org/About</t>
  </si>
  <si>
    <r>
      <t xml:space="preserve">Sector agrícola:
</t>
    </r>
    <r>
      <rPr>
        <sz val="11"/>
        <color rgb="FF000000"/>
        <rFont val="Calibri"/>
        <family val="2"/>
      </rPr>
      <t>- Introducción de policultivos.
- Gestión de fertilizantes.
- Gestión de recursos hídricos.</t>
    </r>
  </si>
  <si>
    <t>Fairtrade</t>
  </si>
  <si>
    <r>
      <t xml:space="preserve">El Comercio Justo Fairtrade promueve el desarrollo sostenible mediante un comercio más equitativo.
</t>
    </r>
    <r>
      <rPr>
        <u val="single"/>
        <sz val="11"/>
        <color theme="1"/>
        <rFont val="Calibri"/>
        <family val="2"/>
        <scheme val="minor"/>
      </rPr>
      <t>Desarrollo medioambiental:</t>
    </r>
    <r>
      <rPr>
        <sz val="11"/>
        <color theme="1"/>
        <rFont val="Calibri"/>
        <family val="2"/>
        <scheme val="minor"/>
      </rPr>
      <t xml:space="preserve"> Garantizar que se apliquen prácticas agrícolas y medioambientales que contribuyan a un sistema de producción más sostenible que minimice los riesgos para la salud y el medioambiente y que proteja y mejore la biodiversidad.</t>
    </r>
  </si>
  <si>
    <t>- Fairtrade establece los valores que aplican como prima de comercio la cual es definida como % del precio comercial del producto y varía según el cultivo, la calidad (orgánico/convencional), forma (grano, fresco, para procesamiento, etc), país, tipo de productor, moneda, entre otros. 
- Como rango de precios referencial, expertos certificadores consultados estiman montos entre US$4.000 y US$6.000 para la certificación inicial (incluyendo honorarios y gastos del certificador y del mismo sello), y de US$2,000 a US$5,000 en el segundo año y subsiguientes.</t>
  </si>
  <si>
    <t>https://files.fairtrade.net/standards/SPO_SP.pdf</t>
  </si>
  <si>
    <r>
      <t xml:space="preserve">
</t>
    </r>
    <r>
      <rPr>
        <b/>
        <sz val="11"/>
        <color theme="1"/>
        <rFont val="Calibri"/>
        <family val="2"/>
        <scheme val="minor"/>
      </rPr>
      <t>Sector agrícola:</t>
    </r>
    <r>
      <rPr>
        <sz val="11"/>
        <color theme="1"/>
        <rFont val="Calibri"/>
        <family val="2"/>
        <scheme val="minor"/>
      </rPr>
      <t xml:space="preserve">
- Gestión de fertilizantes.
- Conservación del suelo.
- Gestión de recursos hídricos.</t>
    </r>
  </si>
  <si>
    <t>Forest Stewardship Council FSC</t>
  </si>
  <si>
    <t>El estándar nacional FSC para Colombia considera todas las condiciones legales, sociales y geográficas de los bosques y plantaciones en el país de Colombia. 
El estándar puede ser usado por todo tipo de organizaciones que trabajan en bosques naturales y plantaciones, incluyendo bosques pequeños y con manejo de baja intensidad.</t>
  </si>
  <si>
    <t>Como referencia, una certificadora de FSC en Colombia indicó costos de certificación de fincas y de cadena de custodia de US$5,000 a US$10,000 para pequeñas y medianas empresas forestales; y costos de mantenimiento anual de la certificación de entre US$3,000 y US$10,000 que incluye seguimiento de acciones correctivas.</t>
  </si>
  <si>
    <t>Forestal</t>
  </si>
  <si>
    <t>https://fsc.org/es/newscentre/standards/publicacion-del-estandar-nacional-de-manejo-forestal-responsable-fsc-de</t>
  </si>
  <si>
    <r>
      <rPr>
        <b/>
        <sz val="11"/>
        <color theme="1"/>
        <rFont val="Calibri"/>
        <family val="2"/>
        <scheme val="minor"/>
      </rPr>
      <t>Sector forestal:</t>
    </r>
    <r>
      <rPr>
        <sz val="11"/>
        <color theme="1"/>
        <rFont val="Calibri"/>
        <family val="2"/>
        <scheme val="minor"/>
      </rPr>
      <t xml:space="preserve">
</t>
    </r>
    <r>
      <rPr>
        <u val="single"/>
        <sz val="11"/>
        <color theme="1"/>
        <rFont val="Calibri"/>
        <family val="2"/>
        <scheme val="minor"/>
      </rPr>
      <t>Fortalecimiento del sector forestal sostenible:</t>
    </r>
    <r>
      <rPr>
        <sz val="11"/>
        <color theme="1"/>
        <rFont val="Calibri"/>
        <family val="2"/>
        <scheme val="minor"/>
      </rPr>
      <t xml:space="preserve">
- Manejo y control del bosque.
- Sistemas de monitoreo y control de la cobertura boscosa.
- Enriquecimiento de plantaciones forestales.
- Integración de servicios ecosistémicos.
- Desarrollo de la base productiva y de mercado para productos no maderables del bosque.
- Infraestructura básica para un aprovechamiento sostenible.
</t>
    </r>
    <r>
      <rPr>
        <u val="single"/>
        <sz val="11"/>
        <color theme="1"/>
        <rFont val="Calibri"/>
        <family val="2"/>
        <scheme val="minor"/>
      </rPr>
      <t>Reforestación con fines comerciales:</t>
    </r>
    <r>
      <rPr>
        <sz val="11"/>
        <color theme="1"/>
        <rFont val="Calibri"/>
        <family val="2"/>
        <scheme val="minor"/>
      </rPr>
      <t xml:space="preserve">
- Manejo de fertilizantes y control de plagas y enfermedades.
- Integración de servicios ecosistémicos.</t>
    </r>
  </si>
  <si>
    <t>Programme for the Endorsement of Forest Certification PEFC</t>
  </si>
  <si>
    <t>Sistema de certificación forestal que trabaja a lo largo de toda la cadena de suministro para promover las buenas prácticas en el bosque y asegurar que los productos forestales se producen respetando las normas ambientales, sociales y éticas.</t>
  </si>
  <si>
    <t>El coste está compuesto por los costes directos (gastos de revisión del sistema y auditorías) y costes indirectos (gastos por cambio de gestión para cumplir con los estándares de gestión). El coste global dependerá de la superficie que se quiera certificar y de la gestión que se tenga al momento.</t>
  </si>
  <si>
    <t>https://cdn.pefc.org/pefc.es/media/2020-09/80ee4fd5-0607-48e2-91bd-0f8ca6c5b43d/e033714f-3fee-51ac-aaaf-523704721399.pdf</t>
  </si>
  <si>
    <r>
      <rPr>
        <b/>
        <sz val="11"/>
        <color theme="1"/>
        <rFont val="Calibri"/>
        <family val="2"/>
        <scheme val="minor"/>
      </rPr>
      <t xml:space="preserve">Sector forestal: </t>
    </r>
    <r>
      <rPr>
        <sz val="11"/>
        <color theme="1"/>
        <rFont val="Calibri"/>
        <family val="2"/>
        <scheme val="minor"/>
      </rPr>
      <t xml:space="preserve">
</t>
    </r>
    <r>
      <rPr>
        <u val="single"/>
        <sz val="11"/>
        <color theme="1"/>
        <rFont val="Calibri"/>
        <family val="2"/>
        <scheme val="minor"/>
      </rPr>
      <t>Inversiones directas en el territorio por los actores que gestionan los bosques naturales o las plantaciones</t>
    </r>
    <r>
      <rPr>
        <sz val="11"/>
        <color theme="1"/>
        <rFont val="Calibri"/>
        <family val="2"/>
        <scheme val="minor"/>
      </rPr>
      <t>:
- Gestión de los bosques naturales.
- Monitoreo y control de los bosques naturales.</t>
    </r>
  </si>
  <si>
    <t>USDA certification</t>
  </si>
  <si>
    <r>
      <t xml:space="preserve">Sistema de certificación que avala y permite la comercialización de productos bajo los requisitos legales de agricultura orgánica de Estados Unidos. </t>
    </r>
    <r>
      <rPr>
        <u val="single"/>
        <sz val="11"/>
        <color theme="1"/>
        <rFont val="Calibri"/>
        <family val="2"/>
        <scheme val="minor"/>
      </rPr>
      <t>Obligatoria</t>
    </r>
    <r>
      <rPr>
        <sz val="11"/>
        <color theme="1"/>
        <rFont val="Calibri"/>
        <family val="2"/>
        <scheme val="minor"/>
      </rPr>
      <t xml:space="preserve"> para la exportación de productos orgánicos hacia USA</t>
    </r>
  </si>
  <si>
    <t>- Las organizaciones de certificación privadas, conocidas como agentes de certificación, están aprobadas por el programa del USDA para realizar el trabajo de certificación real.
- Cada agente certificador orgánico establece sus propias tarifas de certificación, y esas tarifas variarán según el tamaño de su operación y cuántas partes diferentes de la misma necesitarán ser certificadas. Por ejemplo, una granja orgánica más grande de cultivos múltiples con una lechería orgánica costará más para certificar que una pequeña granja de vegetales orgánicos.</t>
  </si>
  <si>
    <t>https://www.ams.usda.gov/rules-regulations/proposed-rules</t>
  </si>
  <si>
    <r>
      <rPr>
        <b/>
        <sz val="11"/>
        <color theme="1"/>
        <rFont val="Calibri"/>
        <family val="2"/>
        <scheme val="minor"/>
      </rPr>
      <t>Sector Agrícola:</t>
    </r>
    <r>
      <rPr>
        <sz val="11"/>
        <color theme="1"/>
        <rFont val="Calibri"/>
        <family val="2"/>
        <scheme val="minor"/>
      </rPr>
      <t xml:space="preserve">
- Rotación de cultivos.
- Gestión de fertilizantes.
- Control de plagas y enfermedades .
- Conservación del suelo.
- Gestión de recursos hídricos. 
- Abonos organicos.
- Paso de cultivos transitorios o pasturas a sistemas agroforestales o agrosilvopastoriles.
- Introducción a policultivos.
</t>
    </r>
    <r>
      <rPr>
        <b/>
        <sz val="11"/>
        <color theme="1"/>
        <rFont val="Calibri"/>
        <family val="2"/>
        <scheme val="minor"/>
      </rPr>
      <t>Sector ganadero:</t>
    </r>
    <r>
      <rPr>
        <sz val="11"/>
        <color theme="1"/>
        <rFont val="Calibri"/>
        <family val="2"/>
        <scheme val="minor"/>
      </rPr>
      <t xml:space="preserve"> 
- División y rotación de potreros.
- Manejo eficiente y protección de fuentes de agua.
- Abonos orgánicos y verdes.
- Bienestar animal.
- Sistemas silvopastoriles.</t>
    </r>
  </si>
  <si>
    <t>Certificado de incentivo Forestal CIF</t>
  </si>
  <si>
    <t>Reconocimiento del estado a las externalidades positivas de la reforestación cuyo fin es promover la realización de inversiones directivas en nuevas plantaciones forestales de carácter protector - productor. Proyectos dentro del área agrícola con vocación forestal.</t>
  </si>
  <si>
    <t>- Incentivo otorgado a los beneficiarios definidos. Finagro y el ministerio de agricultura y desarrollo rural.
- Banco de proyectos de plantaciones forestales comerciales.</t>
  </si>
  <si>
    <t>Forestal y agricultura</t>
  </si>
  <si>
    <t>https://www.finagro.com.co/atencion-servicios-ciudadania/tramites-opa-consulta-informacion/incentivos/cif-certificado-incentivo-forestal</t>
  </si>
  <si>
    <r>
      <rPr>
        <b/>
        <sz val="11"/>
        <color theme="1"/>
        <rFont val="Calibri"/>
        <family val="2"/>
        <scheme val="minor"/>
      </rPr>
      <t>Sector forestal:</t>
    </r>
    <r>
      <rPr>
        <sz val="11"/>
        <color theme="1"/>
        <rFont val="Calibri"/>
        <family val="2"/>
        <scheme val="minor"/>
      </rPr>
      <t xml:space="preserve">
</t>
    </r>
    <r>
      <rPr>
        <u val="single"/>
        <sz val="11"/>
        <color theme="1"/>
        <rFont val="Calibri"/>
        <family val="2"/>
        <scheme val="minor"/>
      </rPr>
      <t>Inversiones directas en el territorio por los actores que gestionan los bosques naturales o las plantaciones</t>
    </r>
    <r>
      <rPr>
        <sz val="11"/>
        <color theme="1"/>
        <rFont val="Calibri"/>
        <family val="2"/>
        <scheme val="minor"/>
      </rPr>
      <t xml:space="preserve">:
- Gestión de los bosques naturales.
- Gestión de los bosques naturales.
- Restauración ecológica.
</t>
    </r>
    <r>
      <rPr>
        <b/>
        <sz val="11"/>
        <color theme="1"/>
        <rFont val="Calibri"/>
        <family val="2"/>
        <scheme val="minor"/>
      </rPr>
      <t>Sector agrícola:</t>
    </r>
    <r>
      <rPr>
        <sz val="11"/>
        <color theme="1"/>
        <rFont val="Calibri"/>
        <family val="2"/>
        <scheme val="minor"/>
      </rPr>
      <t xml:space="preserve">
- Paso de cultivos transitorios o pasturas a sistemas agroforestales.</t>
    </r>
  </si>
  <si>
    <t>Global Roundtable for Sustainable Beef</t>
  </si>
  <si>
    <r>
      <t xml:space="preserve">La Mesa Redonda Global para la Carne Sostenible (GRSB) es una iniciativa de múltiples partes interesadas que define criterios y recomendaciones para la carne vacuna sostenible como un producto socialmente responsable, ambientalmente racional y económicamente viable que prioriza el planeta, personas, animales, y progreso.
Los Principios y Criterios de GRSB están diseñados para proporcionar un marco que defina la producción sostenible de carne de res. Hay muchos entornos y sistemas donde la carne de res se produce de manera sostenible y GRSB no cree que se pueda aplicar un protocolo de certificación universal o un conjunto de prácticas de producción a todos ellos. </t>
    </r>
    <r>
      <rPr>
        <u val="single"/>
        <sz val="11"/>
        <color theme="1"/>
        <rFont val="Calibri"/>
        <family val="2"/>
        <scheme val="minor"/>
      </rPr>
      <t>En Colombia: Mesa de Ganadería Sostenible MSG</t>
    </r>
  </si>
  <si>
    <t>Ganadería</t>
  </si>
  <si>
    <t>https://grsbeef.org/national-roundtables/</t>
  </si>
  <si>
    <r>
      <rPr>
        <b/>
        <sz val="11"/>
        <color theme="1"/>
        <rFont val="Calibri"/>
        <family val="2"/>
        <scheme val="minor"/>
      </rPr>
      <t>Sector ganadero:</t>
    </r>
    <r>
      <rPr>
        <sz val="11"/>
        <color theme="1"/>
        <rFont val="Calibri"/>
        <family val="2"/>
        <scheme val="minor"/>
      </rPr>
      <t xml:space="preserve">
- División y rotación de potreros
- Manejo eficiente de fuentes de agua
- Protección física del suelo
- Gestión de pasturas y forrajes
- Bienestar animal
- Energías limpias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</si>
</sst>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
    <numFmt numFmtId="166" formatCode="0.0%"/>
    <numFmt numFmtId="177" formatCode="0"/>
    <numFmt numFmtId="178" formatCode="0%"/>
  </numFmts>
  <fonts count="44">
    <font>
      <sz val="11"/>
      <color theme="1"/>
      <name val="Calibri"/>
      <family val="2"/>
      <scheme val="minor"/>
    </font>
    <font>
      <sz val="10"/>
      <color theme="1"/>
      <name val="Arial"/>
      <family val="2"/>
    </font>
    <font>
      <b/>
      <sz val="11"/>
      <color theme="1"/>
      <name val="Calibri"/>
      <family val="2"/>
      <scheme val="minor"/>
    </font>
    <font>
      <b/>
      <sz val="12"/>
      <color theme="1"/>
      <name val="Calibri"/>
      <family val="2"/>
      <scheme val="minor"/>
    </font>
    <font>
      <i/>
      <sz val="11"/>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1"/>
      <name val="Calibri"/>
      <family val="2"/>
      <scheme val="minor"/>
    </font>
    <font>
      <b/>
      <sz val="14"/>
      <color theme="0"/>
      <name val="Calibri"/>
      <family val="2"/>
      <scheme val="minor"/>
    </font>
    <font>
      <sz val="11"/>
      <color theme="0"/>
      <name val="Calibri"/>
      <family val="2"/>
      <scheme val="minor"/>
    </font>
    <font>
      <b/>
      <sz val="13"/>
      <color theme="0"/>
      <name val="Calibri"/>
      <family val="2"/>
      <scheme val="minor"/>
    </font>
    <font>
      <b/>
      <sz val="11"/>
      <color theme="0"/>
      <name val="Calibri"/>
      <family val="2"/>
      <scheme val="minor"/>
    </font>
    <font>
      <sz val="13"/>
      <color theme="1"/>
      <name val="Calibri"/>
      <family val="2"/>
      <scheme val="minor"/>
    </font>
    <font>
      <b/>
      <sz val="11"/>
      <name val="Calibri"/>
      <family val="2"/>
      <scheme val="minor"/>
    </font>
    <font>
      <u val="single"/>
      <sz val="11"/>
      <color theme="10"/>
      <name val="Calibri"/>
      <family val="2"/>
      <scheme val="minor"/>
    </font>
    <font>
      <sz val="14"/>
      <color theme="1"/>
      <name val="Calibri"/>
      <family val="2"/>
      <scheme val="minor"/>
    </font>
    <font>
      <sz val="14"/>
      <name val="Calibri"/>
      <family val="2"/>
      <scheme val="minor"/>
    </font>
    <font>
      <u val="single"/>
      <sz val="11"/>
      <color theme="1"/>
      <name val="Calibri"/>
      <family val="2"/>
      <scheme val="minor"/>
    </font>
    <font>
      <sz val="14"/>
      <color rgb="FF000000"/>
      <name val="Times New Roman"/>
      <family val="1"/>
    </font>
    <font>
      <sz val="11"/>
      <color rgb="FF000000"/>
      <name val="Calibri"/>
      <family val="2"/>
    </font>
    <font>
      <b/>
      <sz val="11"/>
      <color rgb="FF000000"/>
      <name val="Calibri"/>
      <family val="2"/>
    </font>
    <font>
      <sz val="11"/>
      <color rgb="FFFF0000"/>
      <name val="Calibri"/>
      <family val="2"/>
      <scheme val="minor"/>
    </font>
    <font>
      <u val="single"/>
      <sz val="11"/>
      <name val="Calibri"/>
      <family val="2"/>
      <scheme val="minor"/>
    </font>
    <font>
      <sz val="8"/>
      <color theme="1"/>
      <name val="Calibri Light"/>
      <family val="2"/>
      <charset val="1"/>
    </font>
    <font>
      <b/>
      <sz val="8"/>
      <color theme="1"/>
      <name val="Calibri Light"/>
      <family val="2"/>
      <charset val="1"/>
    </font>
    <font>
      <b/>
      <i/>
      <sz val="10"/>
      <color theme="1"/>
      <name val="Calibri"/>
      <family val="2"/>
      <scheme val="minor"/>
    </font>
    <font>
      <i/>
      <sz val="10"/>
      <color theme="1"/>
      <name val="Calibri"/>
      <family val="2"/>
      <scheme val="minor"/>
    </font>
    <font>
      <u val="single"/>
      <sz val="11"/>
      <color theme="1"/>
      <name val="Calibri (Body)"/>
      <family val="2"/>
    </font>
    <font>
      <sz val="11"/>
      <color theme="1"/>
      <name val="Calibri (Body)"/>
      <family val="2"/>
    </font>
    <font>
      <b/>
      <sz val="11"/>
      <color rgb="FF000000"/>
      <name val="Calibri"/>
      <family val="2"/>
      <scheme val="minor"/>
    </font>
    <font>
      <sz val="13"/>
      <color theme="0"/>
      <name val="Calibri"/>
      <family val="2"/>
      <scheme val="minor"/>
    </font>
    <font>
      <b/>
      <u val="single"/>
      <sz val="11"/>
      <color theme="1"/>
      <name val="Calibri"/>
      <family val="2"/>
      <scheme val="minor"/>
    </font>
    <font>
      <b/>
      <sz val="11"/>
      <color theme="7"/>
      <name val="Calibri"/>
      <family val="2"/>
      <scheme val="minor"/>
    </font>
    <font>
      <b/>
      <sz val="10"/>
      <color theme="1"/>
      <name val="Calibri"/>
      <family val="2"/>
      <scheme val="minor"/>
    </font>
    <font>
      <sz val="10"/>
      <color theme="1"/>
      <name val="Calibri"/>
      <family val="2"/>
      <scheme val="minor"/>
    </font>
    <font>
      <b/>
      <sz val="11"/>
      <color theme="4"/>
      <name val="Calibri"/>
      <family val="2"/>
      <scheme val="minor"/>
    </font>
    <font>
      <b/>
      <sz val="16"/>
      <color theme="0"/>
      <name val="Calibri"/>
      <family val="2"/>
      <scheme val="minor"/>
    </font>
    <font>
      <i/>
      <sz val="8"/>
      <color theme="1"/>
      <name val="Calibri"/>
      <family val="2"/>
      <scheme val="minor"/>
    </font>
    <font>
      <i/>
      <sz val="8"/>
      <color theme="0"/>
      <name val="Calibri"/>
      <family val="2"/>
      <scheme val="minor"/>
    </font>
    <font>
      <i/>
      <sz val="11"/>
      <name val="Calibri"/>
      <family val="2"/>
      <scheme val="minor"/>
    </font>
    <font>
      <b/>
      <sz val="16"/>
      <color theme="4" tint="-0.4999699890613556"/>
      <name val="Calibri"/>
      <family val="2"/>
      <scheme val="minor"/>
    </font>
    <font>
      <b/>
      <i/>
      <sz val="16"/>
      <color theme="4" tint="-0.4999699890613556"/>
      <name val="Calibri"/>
      <family val="2"/>
      <scheme val="minor"/>
    </font>
    <font>
      <b/>
      <sz val="11"/>
      <color theme="4" tint="-0.4999699890613556"/>
      <name val="Calibri"/>
      <family val="2"/>
      <scheme val="minor"/>
    </font>
  </fonts>
  <fills count="14">
    <fill>
      <patternFill patternType="none"/>
    </fill>
    <fill>
      <patternFill patternType="gray125"/>
    </fill>
    <fill>
      <patternFill patternType="solid">
        <fgColor theme="7" tint="0.7999799847602844"/>
        <bgColor indexed="64"/>
      </patternFill>
    </fill>
    <fill>
      <patternFill patternType="solid">
        <fgColor theme="8" tint="0.5999900102615356"/>
        <bgColor indexed="64"/>
      </patternFill>
    </fill>
    <fill>
      <patternFill patternType="solid">
        <fgColor theme="9" tint="0.5999900102615356"/>
        <bgColor indexed="64"/>
      </patternFill>
    </fill>
    <fill>
      <patternFill patternType="solid">
        <fgColor theme="5" tint="0.7999799847602844"/>
        <bgColor indexed="64"/>
      </patternFill>
    </fill>
    <fill>
      <patternFill patternType="solid">
        <fgColor rgb="FFC6E0B4"/>
        <bgColor indexed="64"/>
      </patternFill>
    </fill>
    <fill>
      <patternFill patternType="solid">
        <fgColor theme="0"/>
        <bgColor indexed="64"/>
      </patternFill>
    </fill>
    <fill>
      <patternFill patternType="solid">
        <fgColor theme="8" tint="0.7999799847602844"/>
        <bgColor indexed="64"/>
      </patternFill>
    </fill>
    <fill>
      <patternFill patternType="solid">
        <fgColor theme="9" tint="0.7999799847602844"/>
        <bgColor indexed="64"/>
      </patternFill>
    </fill>
    <fill>
      <patternFill patternType="solid">
        <fgColor theme="1"/>
        <bgColor indexed="64"/>
      </patternFill>
    </fill>
    <fill>
      <patternFill patternType="solid">
        <fgColor theme="4" tint="0.7999799847602844"/>
        <bgColor indexed="64"/>
      </patternFill>
    </fill>
    <fill>
      <patternFill patternType="solid">
        <fgColor rgb="FF002060"/>
        <bgColor indexed="64"/>
      </patternFill>
    </fill>
    <fill>
      <patternFill patternType="solid">
        <fgColor theme="4" tint="-0.24997000396251678"/>
        <bgColor indexed="64"/>
      </patternFill>
    </fill>
  </fills>
  <borders count="73">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thin">
        <color auto="1"/>
      </left>
      <right style="thin">
        <color auto="1"/>
      </right>
      <top/>
      <bottom/>
    </border>
    <border>
      <left style="thin">
        <color auto="1"/>
      </left>
      <right/>
      <top/>
      <bottom/>
    </border>
    <border>
      <left/>
      <right style="thin">
        <color auto="1"/>
      </right>
      <top/>
      <bottom/>
    </border>
    <border>
      <left style="thin">
        <color auto="1"/>
      </left>
      <right style="thin">
        <color auto="1"/>
      </right>
      <top style="thin">
        <color auto="1"/>
      </top>
      <bottom/>
    </border>
    <border>
      <left/>
      <right/>
      <top/>
      <bottom style="thin">
        <color auto="1"/>
      </bottom>
    </border>
    <border>
      <left style="thin">
        <color auto="1"/>
      </left>
      <right/>
      <top/>
      <bottom style="thin">
        <color auto="1"/>
      </bottom>
    </border>
    <border>
      <left/>
      <right/>
      <top style="thin">
        <color auto="1"/>
      </top>
      <bottom/>
    </border>
    <border>
      <left style="thin">
        <color auto="1"/>
      </left>
      <right/>
      <top style="thin">
        <color auto="1"/>
      </top>
      <bottom style="thin">
        <color auto="1"/>
      </bottom>
    </border>
    <border>
      <left/>
      <right style="thin">
        <color auto="1"/>
      </right>
      <top style="thin">
        <color auto="1"/>
      </top>
      <bottom/>
    </border>
    <border>
      <left/>
      <right style="thin">
        <color auto="1"/>
      </right>
      <top style="thin">
        <color auto="1"/>
      </top>
      <bottom style="thin">
        <color auto="1"/>
      </bottom>
    </border>
    <border>
      <left style="thin">
        <color auto="1"/>
      </left>
      <right/>
      <top style="thin">
        <color auto="1"/>
      </top>
      <bottom/>
    </border>
    <border>
      <left style="thin">
        <color theme="0"/>
      </left>
      <right style="thin">
        <color theme="0"/>
      </right>
      <top style="thin">
        <color theme="0"/>
      </top>
      <bottom style="thin">
        <color theme="0"/>
      </bottom>
    </border>
    <border>
      <left style="thin">
        <color theme="0"/>
      </left>
      <right style="thin">
        <color theme="0"/>
      </right>
      <top style="thin">
        <color theme="0"/>
      </top>
      <bottom style="thin">
        <color auto="1"/>
      </bottom>
    </border>
    <border>
      <left/>
      <right style="thin">
        <color auto="1"/>
      </right>
      <top/>
      <bottom style="thin">
        <color auto="1"/>
      </bottom>
    </border>
    <border>
      <left style="thin">
        <color rgb="FF002060"/>
      </left>
      <right style="thin">
        <color rgb="FF002060"/>
      </right>
      <top style="thin">
        <color rgb="FF002060"/>
      </top>
      <bottom style="thin">
        <color rgb="FF002060"/>
      </bottom>
    </border>
    <border>
      <left style="medium">
        <color rgb="FF002060"/>
      </left>
      <right/>
      <top style="medium">
        <color rgb="FF002060"/>
      </top>
      <bottom style="medium">
        <color auto="1"/>
      </bottom>
    </border>
    <border>
      <left/>
      <right style="thin">
        <color rgb="FF002060"/>
      </right>
      <top/>
      <bottom/>
    </border>
    <border>
      <left/>
      <right/>
      <top/>
      <bottom style="thin">
        <color rgb="FF002060"/>
      </bottom>
    </border>
    <border>
      <left/>
      <right style="thin">
        <color rgb="FF002060"/>
      </right>
      <top/>
      <bottom style="thin">
        <color rgb="FF002060"/>
      </bottom>
    </border>
    <border>
      <left style="thin">
        <color theme="0"/>
      </left>
      <right/>
      <top style="thin">
        <color theme="0"/>
      </top>
      <bottom style="thin">
        <color theme="0"/>
      </bottom>
    </border>
    <border>
      <left style="thin">
        <color rgb="FF002060"/>
      </left>
      <right/>
      <top/>
      <bottom/>
    </border>
    <border>
      <left style="thin">
        <color rgb="FF002060"/>
      </left>
      <right/>
      <top/>
      <bottom style="thin">
        <color rgb="FF002060"/>
      </bottom>
    </border>
    <border>
      <left style="medium">
        <color rgb="FF002060"/>
      </left>
      <right style="thin">
        <color rgb="FF002060"/>
      </right>
      <top style="medium">
        <color rgb="FF002060"/>
      </top>
      <bottom style="medium">
        <color rgb="FF002060"/>
      </bottom>
    </border>
    <border>
      <left style="thin">
        <color auto="1"/>
      </left>
      <right style="medium">
        <color rgb="FF002060"/>
      </right>
      <top style="thin">
        <color auto="1"/>
      </top>
      <bottom style="thin">
        <color auto="1"/>
      </bottom>
    </border>
    <border>
      <left style="medium">
        <color rgb="FF002060"/>
      </left>
      <right style="thin">
        <color auto="1"/>
      </right>
      <top style="thin">
        <color auto="1"/>
      </top>
      <bottom style="thin">
        <color auto="1"/>
      </bottom>
    </border>
    <border>
      <left style="medium">
        <color rgb="FF002060"/>
      </left>
      <right style="thin">
        <color auto="1"/>
      </right>
      <top style="thin">
        <color auto="1"/>
      </top>
      <bottom style="medium">
        <color rgb="FF002060"/>
      </bottom>
    </border>
    <border>
      <left style="thin">
        <color auto="1"/>
      </left>
      <right style="thin">
        <color auto="1"/>
      </right>
      <top style="thin">
        <color auto="1"/>
      </top>
      <bottom style="medium">
        <color rgb="FF002060"/>
      </bottom>
    </border>
    <border>
      <left style="thin">
        <color auto="1"/>
      </left>
      <right style="medium">
        <color rgb="FF002060"/>
      </right>
      <top style="thin">
        <color auto="1"/>
      </top>
      <bottom style="medium">
        <color rgb="FF002060"/>
      </bottom>
    </border>
    <border>
      <left style="medium">
        <color rgb="FF002060"/>
      </left>
      <right style="thin">
        <color rgb="FF002060"/>
      </right>
      <top style="medium">
        <color rgb="FF002060"/>
      </top>
      <bottom/>
    </border>
    <border>
      <left style="medium">
        <color rgb="FF002060"/>
      </left>
      <right style="thin">
        <color auto="1"/>
      </right>
      <top/>
      <bottom style="thin">
        <color auto="1"/>
      </bottom>
    </border>
    <border>
      <left style="thin">
        <color auto="1"/>
      </left>
      <right style="medium">
        <color rgb="FF002060"/>
      </right>
      <top/>
      <bottom style="thin">
        <color auto="1"/>
      </bottom>
    </border>
    <border>
      <left style="medium">
        <color rgb="FF002060"/>
      </left>
      <right style="thin">
        <color theme="0"/>
      </right>
      <top style="thin">
        <color theme="0"/>
      </top>
      <bottom style="thin">
        <color theme="0"/>
      </bottom>
    </border>
    <border>
      <left style="thin">
        <color theme="0"/>
      </left>
      <right style="medium">
        <color rgb="FF002060"/>
      </right>
      <top style="thin">
        <color theme="0"/>
      </top>
      <bottom style="thin">
        <color theme="0"/>
      </bottom>
    </border>
    <border>
      <left style="thin">
        <color rgb="FF002060"/>
      </left>
      <right style="thin">
        <color rgb="FF002060"/>
      </right>
      <top/>
      <bottom style="thin">
        <color rgb="FF002060"/>
      </bottom>
    </border>
    <border>
      <left style="medium">
        <color rgb="FF002060"/>
      </left>
      <right style="thin">
        <color rgb="FF002060"/>
      </right>
      <top/>
      <bottom style="thin">
        <color rgb="FF002060"/>
      </bottom>
    </border>
    <border>
      <left style="thin">
        <color rgb="FF002060"/>
      </left>
      <right style="thin">
        <color rgb="FF002060"/>
      </right>
      <top style="thin">
        <color rgb="FF002060"/>
      </top>
      <bottom style="medium">
        <color rgb="FF002060"/>
      </bottom>
    </border>
    <border>
      <left/>
      <right style="medium">
        <color rgb="FF002060"/>
      </right>
      <top/>
      <bottom/>
    </border>
    <border>
      <left style="thin">
        <color rgb="FF002060"/>
      </left>
      <right/>
      <top/>
      <bottom style="medium">
        <color rgb="FF002060"/>
      </bottom>
    </border>
    <border>
      <left/>
      <right style="medium">
        <color rgb="FF002060"/>
      </right>
      <top/>
      <bottom style="medium">
        <color rgb="FF002060"/>
      </bottom>
    </border>
    <border>
      <left style="medium">
        <color rgb="FF002060"/>
      </left>
      <right/>
      <top style="medium">
        <color rgb="FF002060"/>
      </top>
      <bottom style="medium">
        <color rgb="FF002060"/>
      </bottom>
    </border>
    <border>
      <left/>
      <right style="thin">
        <color theme="0"/>
      </right>
      <top/>
      <bottom style="thin">
        <color theme="0"/>
      </bottom>
    </border>
    <border>
      <left style="thin">
        <color theme="0"/>
      </left>
      <right style="thin">
        <color theme="0"/>
      </right>
      <top/>
      <bottom style="thin">
        <color theme="0"/>
      </bottom>
    </border>
    <border>
      <left style="thin">
        <color theme="0"/>
      </left>
      <right/>
      <top/>
      <bottom style="thin">
        <color theme="0"/>
      </bottom>
    </border>
    <border>
      <left style="medium">
        <color rgb="FF002060"/>
      </left>
      <right/>
      <top style="medium">
        <color rgb="FF002060"/>
      </top>
      <bottom/>
    </border>
    <border>
      <left/>
      <right style="medium">
        <color rgb="FF002060"/>
      </right>
      <top style="medium">
        <color rgb="FF002060"/>
      </top>
      <bottom/>
    </border>
    <border>
      <left/>
      <right/>
      <top style="medium">
        <color rgb="FF002060"/>
      </top>
      <bottom/>
    </border>
    <border>
      <left style="medium">
        <color rgb="FF002060"/>
      </left>
      <right style="thin">
        <color rgb="FF002060"/>
      </right>
      <top style="thin">
        <color rgb="FF002060"/>
      </top>
      <bottom style="thin">
        <color rgb="FF002060"/>
      </bottom>
    </border>
    <border>
      <left style="thin">
        <color rgb="FF002060"/>
      </left>
      <right style="medium">
        <color rgb="FF002060"/>
      </right>
      <top style="thin">
        <color rgb="FF002060"/>
      </top>
      <bottom style="thin">
        <color rgb="FF002060"/>
      </bottom>
    </border>
    <border>
      <left style="thin">
        <color rgb="FF002060"/>
      </left>
      <right style="medium">
        <color rgb="FF002060"/>
      </right>
      <top/>
      <bottom style="thin">
        <color rgb="FF002060"/>
      </bottom>
    </border>
    <border>
      <left style="medium">
        <color rgb="FF002060"/>
      </left>
      <right style="thin">
        <color rgb="FF002060"/>
      </right>
      <top style="thin">
        <color rgb="FF002060"/>
      </top>
      <bottom style="medium">
        <color rgb="FF002060"/>
      </bottom>
    </border>
    <border>
      <left style="thin">
        <color rgb="FF002060"/>
      </left>
      <right style="medium">
        <color rgb="FF002060"/>
      </right>
      <top style="thin">
        <color rgb="FF002060"/>
      </top>
      <bottom style="medium">
        <color rgb="FF002060"/>
      </bottom>
    </border>
    <border>
      <left style="medium">
        <color rgb="FF002060"/>
      </left>
      <right style="thin">
        <color theme="0"/>
      </right>
      <top style="medium">
        <color rgb="FF002060"/>
      </top>
      <bottom style="thin">
        <color theme="0"/>
      </bottom>
    </border>
    <border>
      <left style="thin">
        <color theme="0"/>
      </left>
      <right style="thin">
        <color theme="0"/>
      </right>
      <top style="medium">
        <color rgb="FF002060"/>
      </top>
      <bottom style="thin">
        <color theme="0"/>
      </bottom>
    </border>
    <border>
      <left style="thin">
        <color theme="0"/>
      </left>
      <right style="medium">
        <color rgb="FF002060"/>
      </right>
      <top style="medium">
        <color rgb="FF002060"/>
      </top>
      <bottom style="thin">
        <color theme="0"/>
      </bottom>
    </border>
    <border>
      <left style="thin">
        <color rgb="FF002060"/>
      </left>
      <right style="thin">
        <color rgb="FF002060"/>
      </right>
      <top style="medium">
        <color rgb="FF002060"/>
      </top>
      <bottom/>
    </border>
    <border>
      <left style="thin">
        <color rgb="FF002060"/>
      </left>
      <right style="medium">
        <color rgb="FF002060"/>
      </right>
      <top style="medium">
        <color rgb="FF002060"/>
      </top>
      <bottom/>
    </border>
    <border>
      <left style="thin">
        <color rgb="FF002060"/>
      </left>
      <right/>
      <top style="thin">
        <color rgb="FF002060"/>
      </top>
      <bottom style="medium">
        <color rgb="FF002060"/>
      </bottom>
    </border>
    <border>
      <left/>
      <right/>
      <top style="thin">
        <color rgb="FF002060"/>
      </top>
      <bottom style="medium">
        <color rgb="FF002060"/>
      </bottom>
    </border>
    <border>
      <left/>
      <right style="medium">
        <color rgb="FF002060"/>
      </right>
      <top style="thin">
        <color rgb="FF002060"/>
      </top>
      <bottom style="medium">
        <color rgb="FF002060"/>
      </bottom>
    </border>
    <border>
      <left style="thin">
        <color rgb="FF002060"/>
      </left>
      <right/>
      <top style="thin">
        <color rgb="FF002060"/>
      </top>
      <bottom style="thin">
        <color rgb="FF002060"/>
      </bottom>
    </border>
    <border>
      <left/>
      <right/>
      <top/>
      <bottom style="medium">
        <color rgb="FF002060"/>
      </bottom>
    </border>
    <border>
      <left/>
      <right/>
      <top style="thin">
        <color auto="1"/>
      </top>
      <bottom style="thin">
        <color auto="1"/>
      </bottom>
    </border>
    <border>
      <left/>
      <right/>
      <top style="medium">
        <color rgb="FF002060"/>
      </top>
      <bottom style="medium">
        <color rgb="FF002060"/>
      </bottom>
    </border>
    <border>
      <left/>
      <right style="medium">
        <color rgb="FF002060"/>
      </right>
      <top style="medium">
        <color rgb="FF002060"/>
      </top>
      <bottom style="medium">
        <color rgb="FF002060"/>
      </bottom>
    </border>
    <border>
      <left style="thin">
        <color theme="0"/>
      </left>
      <right/>
      <top/>
      <bottom/>
    </border>
    <border>
      <left style="thin">
        <color rgb="FF002060"/>
      </left>
      <right/>
      <top style="thin">
        <color rgb="FF002060"/>
      </top>
      <bottom/>
    </border>
    <border>
      <left/>
      <right/>
      <top style="thin">
        <color rgb="FF002060"/>
      </top>
      <bottom/>
    </border>
    <border>
      <left/>
      <right style="thin">
        <color rgb="FF002060"/>
      </right>
      <top style="thin">
        <color rgb="FF002060"/>
      </top>
      <bottom/>
    </border>
    <border>
      <left/>
      <right style="thin">
        <color rgb="FF002060"/>
      </right>
      <top style="medium">
        <color rgb="FF002060"/>
      </top>
      <bottom style="medium">
        <color rgb="FF002060"/>
      </bottom>
    </border>
    <border>
      <left style="thin">
        <color rgb="FF002060"/>
      </left>
      <right/>
      <top style="medium">
        <color rgb="FF002060"/>
      </top>
      <bottom style="medium">
        <color rgb="FF002060"/>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5" fillId="0" borderId="0" applyNumberFormat="0" applyFill="0" applyBorder="0" applyAlignment="0" applyProtection="0"/>
    <xf numFmtId="9" fontId="0" fillId="0" borderId="0" applyFont="0" applyFill="0" applyBorder="0" applyAlignment="0" applyProtection="0"/>
    <xf numFmtId="0" fontId="0" fillId="0" borderId="0">
      <alignment/>
      <protection/>
    </xf>
  </cellStyleXfs>
  <cellXfs count="323">
    <xf numFmtId="0" fontId="0" fillId="0" borderId="0" xfId="0"/>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1" xfId="0" applyBorder="1" applyAlignment="1">
      <alignment horizontal="left" vertical="center"/>
    </xf>
    <xf numFmtId="0" fontId="0" fillId="0" borderId="1" xfId="0" applyBorder="1" applyAlignment="1">
      <alignment vertical="center"/>
    </xf>
    <xf numFmtId="0" fontId="0" fillId="2" borderId="1" xfId="0" applyFill="1" applyBorder="1" applyAlignment="1">
      <alignment horizontal="center" vertical="center" wrapText="1"/>
    </xf>
    <xf numFmtId="1" fontId="0" fillId="2" borderId="1" xfId="0" applyNumberFormat="1" applyFill="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0" fillId="2" borderId="2" xfId="0" applyFill="1" applyBorder="1" applyAlignment="1">
      <alignment horizontal="center" vertical="center" wrapText="1"/>
    </xf>
    <xf numFmtId="0" fontId="2" fillId="0" borderId="0" xfId="0" applyFont="1"/>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0" fillId="0" borderId="0" xfId="0" applyAlignment="1">
      <alignment wrapText="1"/>
    </xf>
    <xf numFmtId="0" fontId="3" fillId="4" borderId="3" xfId="0" applyFont="1" applyFill="1" applyBorder="1" applyAlignment="1">
      <alignment horizontal="center" vertical="center" wrapText="1"/>
    </xf>
    <xf numFmtId="0" fontId="8" fillId="0" borderId="0" xfId="0" applyFont="1" applyAlignment="1">
      <alignment horizontal="center" vertical="center"/>
    </xf>
    <xf numFmtId="0" fontId="14" fillId="0" borderId="0" xfId="0" applyFont="1" applyAlignment="1">
      <alignment horizontal="center" vertical="center"/>
    </xf>
    <xf numFmtId="3"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wrapText="1"/>
    </xf>
    <xf numFmtId="1" fontId="0" fillId="0" borderId="1" xfId="0" applyNumberFormat="1" applyBorder="1" applyAlignment="1">
      <alignment horizontal="center" wrapText="1"/>
    </xf>
    <xf numFmtId="0" fontId="16" fillId="0" borderId="0" xfId="0" applyFont="1" applyAlignment="1">
      <alignment horizontal="center" vertical="center"/>
    </xf>
    <xf numFmtId="0" fontId="17" fillId="0" borderId="0" xfId="0" applyFont="1" applyAlignment="1">
      <alignment horizontal="center" vertical="center"/>
    </xf>
    <xf numFmtId="0" fontId="19" fillId="0" borderId="0" xfId="0" applyFont="1"/>
    <xf numFmtId="0" fontId="2" fillId="0" borderId="0" xfId="0" applyFont="1" applyAlignment="1">
      <alignment wrapText="1"/>
    </xf>
    <xf numFmtId="0" fontId="10" fillId="0" borderId="0" xfId="0" applyFont="1"/>
    <xf numFmtId="0" fontId="10" fillId="0" borderId="0" xfId="0" applyFont="1" applyAlignment="1">
      <alignment wrapText="1"/>
    </xf>
    <xf numFmtId="0" fontId="0" fillId="5" borderId="1" xfId="0" applyFill="1" applyBorder="1" applyAlignment="1">
      <alignment horizontal="center" vertical="center" wrapText="1"/>
    </xf>
    <xf numFmtId="0" fontId="0" fillId="0" borderId="0" xfId="0" applyAlignment="1">
      <alignment vertical="center" wrapText="1"/>
    </xf>
    <xf numFmtId="0" fontId="0" fillId="0" borderId="1" xfId="0" applyBorder="1" applyAlignment="1" quotePrefix="1">
      <alignment horizontal="left" vertical="center" wrapText="1"/>
    </xf>
    <xf numFmtId="0" fontId="22" fillId="0" borderId="0" xfId="0" applyFont="1" applyAlignment="1">
      <alignment vertical="center" wrapText="1"/>
    </xf>
    <xf numFmtId="0" fontId="0" fillId="0" borderId="1" xfId="0" applyBorder="1" applyAlignment="1" quotePrefix="1">
      <alignment vertical="center" wrapText="1"/>
    </xf>
    <xf numFmtId="0" fontId="0" fillId="4" borderId="1" xfId="0" applyFill="1" applyBorder="1" applyAlignment="1">
      <alignment horizontal="center" vertical="center" wrapText="1"/>
    </xf>
    <xf numFmtId="0" fontId="15" fillId="0" borderId="1" xfId="20" applyBorder="1" applyAlignment="1">
      <alignment vertical="center" wrapText="1"/>
    </xf>
    <xf numFmtId="0" fontId="16" fillId="0" borderId="0" xfId="0" applyFont="1" applyAlignment="1">
      <alignment horizontal="center" vertical="center" wrapText="1"/>
    </xf>
    <xf numFmtId="9" fontId="0" fillId="0" borderId="1" xfId="0" applyNumberForma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0" fillId="6" borderId="1" xfId="0" applyFont="1" applyFill="1" applyBorder="1" applyAlignment="1">
      <alignment horizontal="center" vertical="center" wrapText="1"/>
    </xf>
    <xf numFmtId="0" fontId="15" fillId="0" borderId="1" xfId="20" applyFill="1" applyBorder="1" applyAlignment="1">
      <alignment vertical="center" wrapText="1"/>
    </xf>
    <xf numFmtId="0" fontId="21" fillId="0" borderId="1" xfId="0" applyFont="1" applyBorder="1" applyAlignment="1">
      <alignment vertical="center" wrapText="1"/>
    </xf>
    <xf numFmtId="0" fontId="0" fillId="0" borderId="1" xfId="0" applyBorder="1" applyAlignment="1" quotePrefix="1">
      <alignment horizontal="left" vertical="top"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0" xfId="0" applyFont="1" applyFill="1" applyAlignment="1">
      <alignment horizontal="center" vertical="center" wrapText="1"/>
    </xf>
    <xf numFmtId="0" fontId="0" fillId="2" borderId="1" xfId="0" applyFill="1" applyBorder="1" applyAlignment="1">
      <alignment horizontal="center" vertical="center"/>
    </xf>
    <xf numFmtId="0" fontId="3" fillId="4"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1" fontId="0" fillId="2" borderId="2" xfId="0" applyNumberFormat="1" applyFill="1" applyBorder="1" applyAlignment="1">
      <alignment horizontal="center" vertical="center" wrapText="1"/>
    </xf>
    <xf numFmtId="0" fontId="0" fillId="5" borderId="2" xfId="0" applyFill="1" applyBorder="1" applyAlignment="1">
      <alignment horizontal="center" vertical="center" wrapText="1"/>
    </xf>
    <xf numFmtId="0" fontId="8" fillId="2" borderId="2" xfId="0" applyFont="1" applyFill="1" applyBorder="1" applyAlignment="1">
      <alignment horizontal="center" vertical="center" wrapText="1"/>
    </xf>
    <xf numFmtId="0" fontId="20" fillId="7" borderId="0" xfId="0" applyFont="1" applyFill="1" applyAlignment="1">
      <alignment horizontal="left" vertical="center" wrapText="1"/>
    </xf>
    <xf numFmtId="0" fontId="0" fillId="7" borderId="0" xfId="0" applyFill="1" applyAlignment="1">
      <alignment horizontal="left" vertical="center" wrapText="1"/>
    </xf>
    <xf numFmtId="0" fontId="0" fillId="7" borderId="0" xfId="0" applyFill="1" applyAlignment="1">
      <alignment horizontal="center"/>
    </xf>
    <xf numFmtId="0" fontId="10"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31" fillId="0" borderId="0" xfId="0" applyFont="1" applyAlignment="1">
      <alignment vertical="center"/>
    </xf>
    <xf numFmtId="0" fontId="31" fillId="0" borderId="0" xfId="0" applyFont="1" applyAlignment="1">
      <alignment vertical="center" wrapText="1"/>
    </xf>
    <xf numFmtId="0" fontId="8" fillId="0" borderId="1" xfId="0" applyFont="1" applyBorder="1" applyAlignment="1">
      <alignment horizontal="center" vertical="center"/>
    </xf>
    <xf numFmtId="0" fontId="3" fillId="4" borderId="9" xfId="0" applyFont="1" applyFill="1" applyBorder="1" applyAlignment="1">
      <alignment horizontal="center" vertical="center" wrapText="1"/>
    </xf>
    <xf numFmtId="164" fontId="0" fillId="8" borderId="1" xfId="0" applyNumberFormat="1" applyFill="1" applyBorder="1" applyAlignment="1">
      <alignment horizontal="center" vertical="center" wrapText="1"/>
    </xf>
    <xf numFmtId="0" fontId="9" fillId="0" borderId="0" xfId="0" applyFont="1" applyAlignment="1">
      <alignment vertical="center" wrapText="1"/>
    </xf>
    <xf numFmtId="2" fontId="2" fillId="0" borderId="0" xfId="0" applyNumberFormat="1" applyFont="1" applyAlignment="1">
      <alignment horizontal="center" vertical="center" wrapText="1"/>
    </xf>
    <xf numFmtId="164" fontId="2" fillId="9" borderId="1" xfId="0" applyNumberFormat="1" applyFont="1" applyFill="1" applyBorder="1" applyAlignment="1">
      <alignment horizontal="center" vertical="center" wrapText="1"/>
    </xf>
    <xf numFmtId="165" fontId="2" fillId="9" borderId="1" xfId="0" applyNumberFormat="1" applyFont="1" applyFill="1" applyBorder="1" applyAlignment="1">
      <alignment horizontal="center" vertical="center" wrapText="1"/>
    </xf>
    <xf numFmtId="165" fontId="2" fillId="9" borderId="10" xfId="0" applyNumberFormat="1" applyFont="1" applyFill="1" applyBorder="1" applyAlignment="1">
      <alignment horizontal="center" vertical="center" wrapText="1"/>
    </xf>
    <xf numFmtId="0" fontId="0" fillId="2" borderId="0" xfId="0" applyFill="1" applyProtection="1">
      <protection hidden="1" locked="0"/>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 xfId="0" applyFont="1" applyBorder="1" applyAlignment="1">
      <alignment horizontal="left"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8" fillId="0" borderId="1" xfId="0" applyFont="1" applyBorder="1" applyAlignment="1">
      <alignment horizontal="left" vertical="center"/>
    </xf>
    <xf numFmtId="0" fontId="0" fillId="0" borderId="10" xfId="0" applyBorder="1" applyAlignment="1">
      <alignment horizontal="center" vertical="center" wrapText="1"/>
    </xf>
    <xf numFmtId="0" fontId="8" fillId="0" borderId="1" xfId="0" applyFont="1" applyBorder="1" applyAlignment="1">
      <alignment vertical="center" wrapText="1"/>
    </xf>
    <xf numFmtId="0" fontId="0" fillId="0" borderId="6" xfId="0" applyBorder="1" applyAlignment="1">
      <alignment horizontal="center" vertical="center" wrapText="1"/>
    </xf>
    <xf numFmtId="0" fontId="8" fillId="0" borderId="6" xfId="0" applyFont="1" applyBorder="1" applyAlignment="1">
      <alignment horizontal="left" vertical="center" wrapText="1"/>
    </xf>
    <xf numFmtId="0" fontId="0" fillId="0" borderId="6" xfId="0" applyBorder="1" applyAlignment="1">
      <alignment vertical="center" wrapText="1"/>
    </xf>
    <xf numFmtId="0" fontId="0" fillId="0" borderId="13" xfId="0" applyBorder="1" applyAlignment="1">
      <alignment horizontal="center" vertical="center" wrapText="1"/>
    </xf>
    <xf numFmtId="0" fontId="39" fillId="0" borderId="0" xfId="0" applyFont="1" applyAlignment="1">
      <alignment vertical="center" wrapText="1"/>
    </xf>
    <xf numFmtId="0" fontId="0" fillId="0" borderId="0" xfId="0" applyAlignment="1">
      <alignment horizontal="right" vertical="center" wrapText="1"/>
    </xf>
    <xf numFmtId="0" fontId="39" fillId="0" borderId="0" xfId="0" applyFont="1" applyAlignment="1">
      <alignment horizontal="center" vertical="center" wrapText="1"/>
    </xf>
    <xf numFmtId="0" fontId="5" fillId="0" borderId="0" xfId="0" applyFont="1" applyAlignment="1">
      <alignment horizontal="center" vertical="center" wrapText="1"/>
    </xf>
    <xf numFmtId="0" fontId="10" fillId="10" borderId="0" xfId="0" applyFont="1" applyFill="1" applyAlignment="1">
      <alignment horizontal="center" vertical="center" wrapText="1"/>
    </xf>
    <xf numFmtId="0" fontId="0" fillId="2" borderId="0" xfId="0" applyFill="1" applyAlignment="1">
      <alignment horizontal="center" vertical="center" wrapText="1"/>
    </xf>
    <xf numFmtId="0" fontId="0" fillId="11" borderId="0" xfId="0" applyFill="1" applyAlignment="1">
      <alignment horizontal="center" vertical="center" wrapText="1"/>
    </xf>
    <xf numFmtId="1" fontId="0" fillId="0" borderId="0" xfId="0" applyNumberFormat="1" applyAlignment="1">
      <alignment horizontal="center" vertical="center" wrapText="1"/>
    </xf>
    <xf numFmtId="0" fontId="10" fillId="12" borderId="14" xfId="0" applyFont="1" applyFill="1" applyBorder="1" applyAlignment="1">
      <alignment vertical="center" wrapText="1"/>
    </xf>
    <xf numFmtId="0" fontId="39" fillId="0" borderId="0" xfId="0" applyFont="1" applyAlignment="1" quotePrefix="1">
      <alignment vertical="center" wrapText="1"/>
    </xf>
    <xf numFmtId="0" fontId="38" fillId="0" borderId="0" xfId="0" applyFont="1" applyAlignment="1">
      <alignment vertical="center" wrapText="1"/>
    </xf>
    <xf numFmtId="0" fontId="34" fillId="0" borderId="0" xfId="0" applyFont="1" applyAlignment="1">
      <alignment vertical="center" wrapText="1"/>
    </xf>
    <xf numFmtId="0" fontId="10" fillId="12" borderId="15" xfId="0" applyFont="1" applyFill="1" applyBorder="1" applyAlignment="1">
      <alignment vertical="center" wrapText="1"/>
    </xf>
    <xf numFmtId="0" fontId="35" fillId="0" borderId="0" xfId="0" applyFont="1" applyAlignment="1">
      <alignment vertical="center" wrapText="1"/>
    </xf>
    <xf numFmtId="2" fontId="2" fillId="0" borderId="9" xfId="0" applyNumberFormat="1" applyFont="1" applyBorder="1" applyAlignment="1">
      <alignment horizontal="right" vertical="center" wrapText="1"/>
    </xf>
    <xf numFmtId="0" fontId="0" fillId="0" borderId="11" xfId="0" applyBorder="1" applyAlignment="1">
      <alignment vertical="center" wrapText="1"/>
    </xf>
    <xf numFmtId="0" fontId="0" fillId="0" borderId="5" xfId="0" applyBorder="1" applyAlignment="1">
      <alignment vertical="center" wrapText="1"/>
    </xf>
    <xf numFmtId="2" fontId="14" fillId="0" borderId="9" xfId="0" applyNumberFormat="1" applyFont="1" applyBorder="1" applyAlignment="1">
      <alignment horizontal="right" vertical="center" wrapText="1"/>
    </xf>
    <xf numFmtId="0" fontId="8" fillId="0" borderId="0" xfId="0" applyFont="1" applyAlignment="1">
      <alignment horizontal="right" vertical="center" wrapText="1"/>
    </xf>
    <xf numFmtId="2" fontId="2" fillId="7" borderId="9" xfId="0" applyNumberFormat="1" applyFont="1" applyFill="1" applyBorder="1" applyAlignment="1">
      <alignment horizontal="right" vertical="center" wrapText="1"/>
    </xf>
    <xf numFmtId="0" fontId="0" fillId="0" borderId="3" xfId="0" applyBorder="1" applyAlignment="1" applyProtection="1">
      <alignment vertical="center" wrapText="1"/>
      <protection locked="0"/>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0" applyBorder="1" applyAlignment="1">
      <alignment vertical="center" wrapText="1"/>
    </xf>
    <xf numFmtId="0" fontId="2" fillId="9" borderId="17" xfId="0" applyFont="1" applyFill="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wrapText="1"/>
    </xf>
    <xf numFmtId="0" fontId="37" fillId="0" borderId="0" xfId="0" applyFont="1" applyAlignment="1">
      <alignment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horizontal="right" vertical="center" wrapText="1"/>
    </xf>
    <xf numFmtId="0" fontId="0" fillId="0" borderId="21" xfId="0" applyBorder="1" applyAlignment="1">
      <alignment vertical="center" wrapText="1"/>
    </xf>
    <xf numFmtId="0" fontId="10" fillId="12" borderId="22" xfId="0" applyFont="1" applyFill="1" applyBorder="1" applyAlignment="1">
      <alignment vertical="center" wrapText="1"/>
    </xf>
    <xf numFmtId="0" fontId="2" fillId="0" borderId="23" xfId="0" applyFont="1" applyBorder="1" applyAlignment="1">
      <alignment horizontal="right" vertical="center" wrapText="1"/>
    </xf>
    <xf numFmtId="0" fontId="2" fillId="0" borderId="24" xfId="0" applyFont="1" applyBorder="1" applyAlignment="1">
      <alignment horizontal="right" vertical="center" wrapText="1"/>
    </xf>
    <xf numFmtId="0" fontId="41" fillId="0" borderId="0" xfId="0" applyFont="1" applyAlignment="1">
      <alignment horizontal="center" vertical="center" wrapText="1"/>
    </xf>
    <xf numFmtId="0" fontId="41" fillId="0" borderId="0" xfId="0" applyFont="1" applyAlignment="1">
      <alignment vertical="center" wrapText="1"/>
    </xf>
    <xf numFmtId="0" fontId="0" fillId="0" borderId="23" xfId="0" applyBorder="1" applyAlignment="1">
      <alignment vertical="center" wrapText="1"/>
    </xf>
    <xf numFmtId="0" fontId="0" fillId="0" borderId="25" xfId="0" applyBorder="1" applyAlignment="1">
      <alignment wrapText="1"/>
    </xf>
    <xf numFmtId="0" fontId="0" fillId="0" borderId="26" xfId="0" applyBorder="1" applyAlignment="1">
      <alignment vertical="center" wrapText="1"/>
    </xf>
    <xf numFmtId="0" fontId="0" fillId="0" borderId="27" xfId="0" applyBorder="1" applyAlignment="1">
      <alignment horizontal="center" vertical="center"/>
    </xf>
    <xf numFmtId="0" fontId="0" fillId="0" borderId="0" xfId="0" applyAlignment="1" quotePrefix="1">
      <alignment vertical="center" wrapText="1"/>
    </xf>
    <xf numFmtId="0" fontId="0" fillId="0" borderId="28" xfId="0" applyBorder="1" applyAlignment="1">
      <alignment horizontal="center" vertical="center"/>
    </xf>
    <xf numFmtId="0" fontId="0" fillId="0" borderId="29" xfId="0" applyBorder="1" applyAlignment="1">
      <alignment horizontal="left" vertical="center" wrapText="1"/>
    </xf>
    <xf numFmtId="0" fontId="0" fillId="0" borderId="29" xfId="0" applyBorder="1" applyAlignment="1">
      <alignment horizontal="center" vertical="center"/>
    </xf>
    <xf numFmtId="9" fontId="0" fillId="0" borderId="29" xfId="0" applyNumberFormat="1" applyBorder="1" applyAlignment="1">
      <alignment horizontal="center" vertical="center" wrapText="1"/>
    </xf>
    <xf numFmtId="0" fontId="0" fillId="0" borderId="29" xfId="0" applyBorder="1" applyAlignment="1" quotePrefix="1">
      <alignment horizontal="left" vertical="top" wrapText="1"/>
    </xf>
    <xf numFmtId="0" fontId="0" fillId="0" borderId="29" xfId="0" applyBorder="1" applyAlignment="1" quotePrefix="1">
      <alignment horizontal="left" vertical="center" wrapText="1"/>
    </xf>
    <xf numFmtId="0" fontId="0" fillId="0" borderId="30" xfId="0" applyBorder="1" applyAlignment="1">
      <alignment vertical="center" wrapText="1"/>
    </xf>
    <xf numFmtId="0" fontId="0" fillId="0" borderId="31" xfId="0" applyBorder="1" applyAlignment="1">
      <alignment wrapText="1"/>
    </xf>
    <xf numFmtId="0" fontId="0" fillId="0" borderId="3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xf>
    <xf numFmtId="9" fontId="0" fillId="0" borderId="2" xfId="0" applyNumberFormat="1" applyBorder="1" applyAlignment="1">
      <alignment horizontal="center" vertical="center" wrapText="1"/>
    </xf>
    <xf numFmtId="0" fontId="0" fillId="0" borderId="2" xfId="0" applyBorder="1" applyAlignment="1" quotePrefix="1">
      <alignment horizontal="left" vertical="center" wrapText="1"/>
    </xf>
    <xf numFmtId="0" fontId="0" fillId="0" borderId="2" xfId="0" applyBorder="1" applyAlignment="1">
      <alignment horizontal="center" vertical="center" wrapText="1"/>
    </xf>
    <xf numFmtId="0" fontId="0" fillId="0" borderId="33" xfId="0" applyBorder="1" applyAlignment="1">
      <alignment vertical="center" wrapText="1"/>
    </xf>
    <xf numFmtId="0" fontId="5" fillId="13" borderId="14" xfId="0" applyFont="1" applyFill="1" applyBorder="1" applyAlignment="1">
      <alignment horizontal="center" vertical="center" wrapText="1"/>
    </xf>
    <xf numFmtId="0" fontId="16" fillId="13" borderId="14" xfId="0" applyFont="1" applyFill="1" applyBorder="1" applyAlignment="1">
      <alignment horizontal="center" vertical="center" wrapText="1"/>
    </xf>
    <xf numFmtId="0" fontId="5" fillId="13" borderId="34" xfId="0" applyFont="1" applyFill="1" applyBorder="1" applyAlignment="1">
      <alignment horizontal="center" vertical="center" wrapText="1"/>
    </xf>
    <xf numFmtId="0" fontId="16" fillId="13" borderId="35" xfId="0" applyFont="1" applyFill="1" applyBorder="1" applyAlignment="1">
      <alignment horizontal="center" vertical="center" wrapText="1"/>
    </xf>
    <xf numFmtId="0" fontId="9" fillId="13" borderId="14" xfId="0" applyFont="1" applyFill="1" applyBorder="1" applyAlignment="1">
      <alignment horizontal="center" vertical="center" wrapText="1"/>
    </xf>
    <xf numFmtId="0" fontId="2" fillId="0" borderId="36" xfId="0" applyFont="1" applyBorder="1" applyAlignment="1">
      <alignment horizontal="center" vertical="center" wrapText="1"/>
    </xf>
    <xf numFmtId="0" fontId="11" fillId="13" borderId="14" xfId="0"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quotePrefix="1">
      <alignment vertical="center" wrapText="1"/>
    </xf>
    <xf numFmtId="0" fontId="0" fillId="4" borderId="2" xfId="0" applyFill="1" applyBorder="1" applyAlignment="1">
      <alignment horizontal="center" vertical="center" wrapText="1"/>
    </xf>
    <xf numFmtId="0" fontId="15" fillId="0" borderId="2" xfId="20" applyBorder="1" applyAlignment="1">
      <alignment vertical="center"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8" fillId="0" borderId="2" xfId="0" applyFont="1" applyBorder="1" applyAlignment="1">
      <alignment horizontal="left" vertical="center" wrapText="1"/>
    </xf>
    <xf numFmtId="0" fontId="0" fillId="0" borderId="4" xfId="0" applyBorder="1" applyAlignment="1">
      <alignment horizontal="center" vertical="center"/>
    </xf>
    <xf numFmtId="4" fontId="0" fillId="0" borderId="2" xfId="0" applyNumberFormat="1" applyBorder="1" applyAlignment="1">
      <alignment horizontal="center" vertical="center"/>
    </xf>
    <xf numFmtId="3" fontId="0" fillId="0" borderId="2" xfId="0" applyNumberFormat="1" applyBorder="1" applyAlignment="1">
      <alignment horizontal="center" vertical="center" wrapText="1"/>
    </xf>
    <xf numFmtId="0" fontId="9" fillId="13" borderId="34" xfId="0" applyFont="1" applyFill="1" applyBorder="1" applyAlignment="1">
      <alignment horizontal="center" vertical="center" wrapText="1"/>
    </xf>
    <xf numFmtId="0" fontId="11" fillId="13" borderId="34" xfId="0" applyFont="1" applyFill="1" applyBorder="1" applyAlignment="1">
      <alignment horizontal="center"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39" xfId="0" applyBorder="1" applyAlignment="1">
      <alignment wrapText="1"/>
    </xf>
    <xf numFmtId="0" fontId="0" fillId="0" borderId="40" xfId="0" applyBorder="1" applyAlignment="1">
      <alignment vertical="center" wrapText="1"/>
    </xf>
    <xf numFmtId="0" fontId="0" fillId="0" borderId="41" xfId="0" applyBorder="1" applyAlignment="1">
      <alignment wrapText="1"/>
    </xf>
    <xf numFmtId="0" fontId="25" fillId="0" borderId="0" xfId="0" applyFont="1" applyAlignment="1">
      <alignment vertical="center" wrapText="1"/>
    </xf>
    <xf numFmtId="0" fontId="0" fillId="0" borderId="42" xfId="0" applyBorder="1" applyAlignment="1">
      <alignment wrapText="1"/>
    </xf>
    <xf numFmtId="0" fontId="9" fillId="13" borderId="35" xfId="0" applyFont="1" applyFill="1" applyBorder="1" applyAlignment="1">
      <alignment horizontal="center" vertical="center" wrapText="1"/>
    </xf>
    <xf numFmtId="0" fontId="2"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2"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0" fillId="0" borderId="26" xfId="0" applyBorder="1" applyAlignment="1">
      <alignment horizontal="center" vertical="center" wrapText="1"/>
    </xf>
    <xf numFmtId="0" fontId="2" fillId="0" borderId="28" xfId="0" applyFont="1" applyBorder="1" applyAlignment="1">
      <alignment horizontal="center" vertical="center" wrapText="1"/>
    </xf>
    <xf numFmtId="0" fontId="0" fillId="0" borderId="29" xfId="0" applyBorder="1" applyAlignment="1">
      <alignment horizontal="center" vertical="center" wrapText="1"/>
    </xf>
    <xf numFmtId="0" fontId="4" fillId="0" borderId="30" xfId="0" applyFont="1" applyBorder="1" applyAlignment="1">
      <alignment horizontal="center" vertical="center" wrapText="1"/>
    </xf>
    <xf numFmtId="0" fontId="16" fillId="13" borderId="43" xfId="0" applyFont="1" applyFill="1" applyBorder="1" applyAlignment="1" applyProtection="1">
      <alignment horizontal="center" vertical="center" wrapText="1"/>
      <protection hidden="1" locked="0"/>
    </xf>
    <xf numFmtId="0" fontId="16" fillId="13" borderId="44" xfId="0" applyFont="1" applyFill="1" applyBorder="1" applyAlignment="1" applyProtection="1">
      <alignment horizontal="center" vertical="center" wrapText="1"/>
      <protection hidden="1" locked="0"/>
    </xf>
    <xf numFmtId="0" fontId="16" fillId="13" borderId="45" xfId="0" applyFont="1" applyFill="1" applyBorder="1" applyAlignment="1" applyProtection="1">
      <alignment horizontal="center" vertical="center" wrapText="1"/>
      <protection hidden="1" locked="0"/>
    </xf>
    <xf numFmtId="0" fontId="30" fillId="0" borderId="16" xfId="0" applyFont="1" applyBorder="1" applyAlignment="1">
      <alignment vertical="center" wrapText="1"/>
    </xf>
    <xf numFmtId="0" fontId="0" fillId="0" borderId="8" xfId="0" applyBorder="1" applyAlignment="1">
      <alignment horizontal="center" vertical="center" wrapText="1"/>
    </xf>
    <xf numFmtId="0" fontId="2" fillId="0" borderId="12" xfId="0" applyFont="1" applyBorder="1" applyAlignment="1">
      <alignment vertical="center" wrapText="1"/>
    </xf>
    <xf numFmtId="0" fontId="2" fillId="0" borderId="11" xfId="0" applyFont="1" applyBorder="1" applyAlignment="1">
      <alignment vertical="center" wrapText="1"/>
    </xf>
    <xf numFmtId="0" fontId="0" fillId="4" borderId="6" xfId="0" applyFill="1" applyBorder="1" applyAlignment="1">
      <alignment horizontal="center" vertical="center" wrapText="1"/>
    </xf>
    <xf numFmtId="0" fontId="15" fillId="0" borderId="6" xfId="20" applyBorder="1" applyAlignment="1">
      <alignment vertical="center" wrapText="1"/>
    </xf>
    <xf numFmtId="0" fontId="0" fillId="0" borderId="46" xfId="0" applyBorder="1" applyAlignment="1">
      <alignment horizontal="center" wrapText="1"/>
    </xf>
    <xf numFmtId="0" fontId="0" fillId="0" borderId="47" xfId="0" applyBorder="1" applyAlignment="1">
      <alignment horizontal="center" wrapText="1"/>
    </xf>
    <xf numFmtId="0" fontId="41" fillId="0" borderId="46" xfId="0" applyFont="1" applyBorder="1" applyAlignment="1">
      <alignment horizontal="center" vertical="center" wrapText="1"/>
    </xf>
    <xf numFmtId="0" fontId="41" fillId="0" borderId="48" xfId="0" applyFont="1" applyBorder="1" applyAlignment="1">
      <alignment horizontal="center" vertical="center" wrapText="1"/>
    </xf>
    <xf numFmtId="0" fontId="41" fillId="0" borderId="47" xfId="0" applyFont="1" applyBorder="1" applyAlignment="1">
      <alignment horizontal="center" vertical="center" wrapText="1"/>
    </xf>
    <xf numFmtId="0" fontId="15" fillId="7" borderId="49" xfId="20" applyFill="1" applyBorder="1" applyAlignment="1">
      <alignment horizontal="left" vertical="center" wrapText="1"/>
    </xf>
    <xf numFmtId="0" fontId="15" fillId="7" borderId="17" xfId="20" applyFill="1" applyBorder="1" applyAlignment="1">
      <alignment horizontal="left" vertical="center" wrapText="1"/>
    </xf>
    <xf numFmtId="0" fontId="0" fillId="7" borderId="17" xfId="0" applyFill="1" applyBorder="1" applyAlignment="1">
      <alignment horizontal="left" vertical="center" wrapText="1"/>
    </xf>
    <xf numFmtId="0" fontId="0" fillId="7" borderId="50" xfId="0" applyFill="1" applyBorder="1" applyAlignment="1">
      <alignment horizontal="left" vertical="center" wrapText="1"/>
    </xf>
    <xf numFmtId="0" fontId="2" fillId="7" borderId="17" xfId="0" applyFont="1" applyFill="1" applyBorder="1" applyAlignment="1">
      <alignment horizontal="left" vertical="center" wrapText="1"/>
    </xf>
    <xf numFmtId="0" fontId="2" fillId="7" borderId="50" xfId="0" applyFont="1" applyFill="1" applyBorder="1" applyAlignment="1">
      <alignment horizontal="left" vertical="center" wrapText="1"/>
    </xf>
    <xf numFmtId="0" fontId="0" fillId="7" borderId="49" xfId="0" applyFill="1" applyBorder="1" applyAlignment="1">
      <alignment horizontal="center"/>
    </xf>
    <xf numFmtId="0" fontId="0" fillId="7" borderId="17" xfId="0" applyFill="1" applyBorder="1" applyAlignment="1">
      <alignment horizontal="center"/>
    </xf>
    <xf numFmtId="0" fontId="8" fillId="7" borderId="37" xfId="20" applyFont="1" applyFill="1" applyBorder="1" applyAlignment="1">
      <alignment horizontal="left" vertical="center" wrapText="1"/>
    </xf>
    <xf numFmtId="0" fontId="8" fillId="7" borderId="36" xfId="20" applyFont="1" applyFill="1" applyBorder="1" applyAlignment="1">
      <alignment horizontal="left" vertical="center" wrapText="1"/>
    </xf>
    <xf numFmtId="0" fontId="0" fillId="7" borderId="36" xfId="0" applyFill="1" applyBorder="1" applyAlignment="1">
      <alignment horizontal="left" vertical="center" wrapText="1"/>
    </xf>
    <xf numFmtId="0" fontId="0" fillId="7" borderId="51" xfId="0" applyFill="1" applyBorder="1" applyAlignment="1">
      <alignment horizontal="left" vertical="center" wrapText="1"/>
    </xf>
    <xf numFmtId="0" fontId="0" fillId="7" borderId="37" xfId="0" applyFill="1" applyBorder="1" applyAlignment="1">
      <alignment horizontal="center"/>
    </xf>
    <xf numFmtId="0" fontId="0" fillId="7" borderId="36" xfId="0" applyFill="1" applyBorder="1" applyAlignment="1">
      <alignment horizontal="center"/>
    </xf>
    <xf numFmtId="0" fontId="2" fillId="7" borderId="36" xfId="0" applyFont="1" applyFill="1" applyBorder="1" applyAlignment="1">
      <alignment horizontal="left" vertical="center" wrapText="1"/>
    </xf>
    <xf numFmtId="0" fontId="2" fillId="7" borderId="51" xfId="0" applyFont="1" applyFill="1" applyBorder="1" applyAlignment="1">
      <alignment horizontal="left" vertical="center" wrapText="1"/>
    </xf>
    <xf numFmtId="0" fontId="0" fillId="7" borderId="52" xfId="0" applyFill="1" applyBorder="1" applyAlignment="1">
      <alignment horizontal="center"/>
    </xf>
    <xf numFmtId="0" fontId="0" fillId="7" borderId="38" xfId="0" applyFill="1" applyBorder="1" applyAlignment="1">
      <alignment horizontal="center"/>
    </xf>
    <xf numFmtId="0" fontId="20" fillId="7" borderId="38" xfId="0" applyFont="1" applyFill="1" applyBorder="1" applyAlignment="1">
      <alignment horizontal="left" vertical="center" wrapText="1"/>
    </xf>
    <xf numFmtId="0" fontId="0" fillId="7" borderId="38" xfId="0" applyFill="1" applyBorder="1" applyAlignment="1">
      <alignment horizontal="left" vertical="center" wrapText="1"/>
    </xf>
    <xf numFmtId="0" fontId="0" fillId="7" borderId="53" xfId="0" applyFill="1" applyBorder="1" applyAlignment="1">
      <alignment horizontal="left" vertical="center" wrapText="1"/>
    </xf>
    <xf numFmtId="0" fontId="9" fillId="13" borderId="34" xfId="0" applyFont="1" applyFill="1" applyBorder="1" applyAlignment="1">
      <alignment horizontal="center" vertical="center" wrapText="1"/>
    </xf>
    <xf numFmtId="0" fontId="9" fillId="13" borderId="14" xfId="0" applyFont="1" applyFill="1" applyBorder="1" applyAlignment="1">
      <alignment horizontal="center" vertical="center" wrapText="1"/>
    </xf>
    <xf numFmtId="0" fontId="9" fillId="13" borderId="14" xfId="0" applyFont="1" applyFill="1" applyBorder="1" applyAlignment="1">
      <alignment horizontal="center" vertical="center"/>
    </xf>
    <xf numFmtId="0" fontId="9" fillId="13" borderId="35" xfId="0" applyFont="1" applyFill="1" applyBorder="1" applyAlignment="1">
      <alignment horizontal="center" vertical="center"/>
    </xf>
    <xf numFmtId="0" fontId="15" fillId="7" borderId="52" xfId="20" applyFill="1" applyBorder="1" applyAlignment="1">
      <alignment horizontal="left" vertical="center" wrapText="1"/>
    </xf>
    <xf numFmtId="0" fontId="15" fillId="7" borderId="38" xfId="20" applyFill="1" applyBorder="1" applyAlignment="1">
      <alignment horizontal="left" vertical="center" wrapText="1"/>
    </xf>
    <xf numFmtId="0" fontId="25" fillId="0" borderId="0" xfId="0" applyFont="1" applyAlignment="1">
      <alignment horizontal="left" vertical="center" wrapText="1"/>
    </xf>
    <xf numFmtId="0" fontId="9" fillId="13" borderId="54" xfId="0" applyFont="1" applyFill="1" applyBorder="1" applyAlignment="1">
      <alignment horizontal="center" vertical="center"/>
    </xf>
    <xf numFmtId="0" fontId="9" fillId="13" borderId="55" xfId="0" applyFont="1" applyFill="1" applyBorder="1" applyAlignment="1">
      <alignment horizontal="center" vertical="center"/>
    </xf>
    <xf numFmtId="0" fontId="9" fillId="13" borderId="56" xfId="0" applyFont="1" applyFill="1" applyBorder="1" applyAlignment="1">
      <alignment horizontal="center" vertical="center"/>
    </xf>
    <xf numFmtId="0" fontId="0" fillId="7" borderId="49" xfId="0" applyFill="1" applyBorder="1" applyAlignment="1">
      <alignment horizontal="left" vertical="center" wrapText="1"/>
    </xf>
    <xf numFmtId="0" fontId="41" fillId="0" borderId="57" xfId="0" applyFont="1" applyBorder="1" applyAlignment="1">
      <alignment horizontal="center" vertical="center" wrapText="1"/>
    </xf>
    <xf numFmtId="0" fontId="41" fillId="0" borderId="58" xfId="0" applyFont="1" applyBorder="1" applyAlignment="1">
      <alignment horizontal="center" vertical="center" wrapText="1"/>
    </xf>
    <xf numFmtId="0" fontId="0" fillId="0" borderId="31" xfId="0" applyBorder="1" applyAlignment="1">
      <alignment horizontal="center" wrapText="1"/>
    </xf>
    <xf numFmtId="0" fontId="0" fillId="0" borderId="57" xfId="0" applyBorder="1" applyAlignment="1">
      <alignment horizontal="center" wrapText="1"/>
    </xf>
    <xf numFmtId="0" fontId="2" fillId="0" borderId="49" xfId="0" applyFont="1" applyBorder="1" applyAlignment="1">
      <alignment horizontal="center" vertical="center" wrapText="1"/>
    </xf>
    <xf numFmtId="0" fontId="2" fillId="0" borderId="52" xfId="0" applyFont="1" applyBorder="1" applyAlignment="1">
      <alignment horizontal="center" vertical="center" wrapText="1"/>
    </xf>
    <xf numFmtId="0" fontId="0" fillId="0" borderId="17" xfId="0" applyBorder="1" applyAlignment="1">
      <alignment horizontal="left" vertical="center" wrapText="1"/>
    </xf>
    <xf numFmtId="0" fontId="0" fillId="0" borderId="50" xfId="0" applyBorder="1" applyAlignment="1">
      <alignment horizontal="left" vertical="center" wrapText="1"/>
    </xf>
    <xf numFmtId="0" fontId="0" fillId="0" borderId="59" xfId="0" applyBorder="1" applyAlignment="1">
      <alignment horizontal="left" vertical="center" wrapText="1"/>
    </xf>
    <xf numFmtId="0" fontId="0" fillId="0" borderId="60" xfId="0" applyBorder="1" applyAlignment="1">
      <alignment horizontal="left" vertical="center" wrapText="1"/>
    </xf>
    <xf numFmtId="0" fontId="0" fillId="0" borderId="61" xfId="0" applyBorder="1" applyAlignment="1">
      <alignment horizontal="left" vertical="center" wrapText="1"/>
    </xf>
    <xf numFmtId="0" fontId="11" fillId="13" borderId="34" xfId="0" applyFont="1" applyFill="1" applyBorder="1" applyAlignment="1">
      <alignment horizontal="center" vertical="center"/>
    </xf>
    <xf numFmtId="0" fontId="11" fillId="13" borderId="14" xfId="0" applyFont="1" applyFill="1" applyBorder="1" applyAlignment="1">
      <alignment horizontal="center" vertical="center"/>
    </xf>
    <xf numFmtId="0" fontId="11" fillId="13" borderId="35" xfId="0" applyFont="1" applyFill="1" applyBorder="1" applyAlignment="1">
      <alignment horizontal="center" vertical="center"/>
    </xf>
    <xf numFmtId="0" fontId="11" fillId="13" borderId="14" xfId="0" applyFont="1" applyFill="1" applyBorder="1" applyAlignment="1">
      <alignment horizontal="center" vertical="center" wrapText="1"/>
    </xf>
    <xf numFmtId="0" fontId="11" fillId="13" borderId="35" xfId="0" applyFont="1" applyFill="1" applyBorder="1" applyAlignment="1">
      <alignment horizontal="center" vertical="center" wrapText="1"/>
    </xf>
    <xf numFmtId="0" fontId="0" fillId="0" borderId="36" xfId="0" applyBorder="1" applyAlignment="1">
      <alignment horizontal="left" vertical="center" wrapText="1"/>
    </xf>
    <xf numFmtId="0" fontId="0" fillId="0" borderId="51" xfId="0" applyBorder="1" applyAlignment="1">
      <alignment horizontal="left" vertical="center" wrapText="1"/>
    </xf>
    <xf numFmtId="0" fontId="2" fillId="0" borderId="3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59" xfId="0" applyFont="1" applyBorder="1" applyAlignment="1">
      <alignment horizontal="center" vertical="center" wrapText="1"/>
    </xf>
    <xf numFmtId="0" fontId="2" fillId="9" borderId="17" xfId="0" applyFont="1" applyFill="1" applyBorder="1" applyAlignment="1">
      <alignment horizontal="center" vertical="center" wrapText="1"/>
    </xf>
    <xf numFmtId="0" fontId="11" fillId="13" borderId="54" xfId="0" applyFont="1" applyFill="1" applyBorder="1" applyAlignment="1">
      <alignment horizontal="center" vertical="center"/>
    </xf>
    <xf numFmtId="0" fontId="11" fillId="13" borderId="55" xfId="0" applyFont="1" applyFill="1" applyBorder="1" applyAlignment="1">
      <alignment horizontal="center" vertical="center"/>
    </xf>
    <xf numFmtId="0" fontId="11" fillId="13" borderId="56" xfId="0" applyFont="1" applyFill="1" applyBorder="1" applyAlignment="1">
      <alignment horizontal="center" vertical="center"/>
    </xf>
    <xf numFmtId="0" fontId="0" fillId="0" borderId="63" xfId="0" applyBorder="1" applyAlignment="1">
      <alignment horizontal="center" vertical="center" wrapText="1"/>
    </xf>
    <xf numFmtId="0" fontId="2"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0" xfId="0" applyFont="1" applyAlignment="1">
      <alignment horizontal="center" vertical="center" wrapText="1"/>
    </xf>
    <xf numFmtId="0" fontId="3" fillId="4" borderId="1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9" fillId="1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9" fillId="13" borderId="64" xfId="0" applyFont="1" applyFill="1" applyBorder="1" applyAlignment="1">
      <alignment horizontal="center" vertical="center" wrapText="1"/>
    </xf>
    <xf numFmtId="0" fontId="9" fillId="13" borderId="12" xfId="0" applyFont="1" applyFill="1" applyBorder="1" applyAlignment="1">
      <alignment horizontal="center" vertical="center" wrapText="1"/>
    </xf>
    <xf numFmtId="0" fontId="41" fillId="0" borderId="42" xfId="0" applyFont="1" applyBorder="1" applyAlignment="1">
      <alignment horizontal="center" vertical="center" wrapText="1"/>
    </xf>
    <xf numFmtId="0" fontId="41" fillId="0" borderId="65" xfId="0" applyFont="1" applyBorder="1" applyAlignment="1">
      <alignment horizontal="center" vertical="center" wrapText="1"/>
    </xf>
    <xf numFmtId="0" fontId="41" fillId="0" borderId="66" xfId="0" applyFont="1" applyBorder="1" applyAlignment="1">
      <alignment horizontal="center" vertical="center" wrapText="1"/>
    </xf>
    <xf numFmtId="166" fontId="0" fillId="0" borderId="67" xfId="21" applyNumberFormat="1" applyFont="1" applyBorder="1" applyAlignment="1" applyProtection="1">
      <alignment horizontal="center" vertical="center" wrapText="1"/>
      <protection/>
    </xf>
    <xf numFmtId="166" fontId="0" fillId="0" borderId="5" xfId="21" applyNumberFormat="1" applyFont="1" applyBorder="1" applyAlignment="1" applyProtection="1">
      <alignment horizontal="center" vertical="center" wrapText="1"/>
      <protection/>
    </xf>
    <xf numFmtId="0" fontId="0" fillId="0" borderId="68" xfId="0" applyBorder="1" applyAlignment="1">
      <alignment horizontal="left" vertical="center" wrapText="1"/>
    </xf>
    <xf numFmtId="0" fontId="0" fillId="0" borderId="69" xfId="0" applyBorder="1" applyAlignment="1">
      <alignment horizontal="left" vertical="center" wrapText="1"/>
    </xf>
    <xf numFmtId="0" fontId="0" fillId="0" borderId="70" xfId="0" applyBorder="1" applyAlignment="1">
      <alignment horizontal="left" vertical="center" wrapText="1"/>
    </xf>
    <xf numFmtId="0" fontId="0" fillId="11" borderId="17" xfId="0" applyFill="1" applyBorder="1" applyAlignment="1" applyProtection="1">
      <alignment horizontal="center" vertical="center" wrapText="1"/>
      <protection hidden="1" locked="0"/>
    </xf>
    <xf numFmtId="0" fontId="0" fillId="2" borderId="9" xfId="0" applyFill="1" applyBorder="1" applyAlignment="1" applyProtection="1">
      <alignment horizontal="center" vertical="center" wrapText="1"/>
      <protection hidden="1" locked="0"/>
    </xf>
    <xf numFmtId="0" fontId="0" fillId="2" borderId="11" xfId="0" applyFill="1" applyBorder="1" applyAlignment="1" applyProtection="1">
      <alignment horizontal="center" vertical="center" wrapText="1"/>
      <protection hidden="1" locked="0"/>
    </xf>
    <xf numFmtId="0" fontId="0" fillId="11" borderId="0" xfId="0" applyFill="1" applyAlignment="1" applyProtection="1">
      <alignment horizontal="center" vertical="center" wrapText="1"/>
      <protection hidden="1" locked="0"/>
    </xf>
    <xf numFmtId="0" fontId="0" fillId="11" borderId="5" xfId="0" applyFill="1" applyBorder="1" applyAlignment="1" applyProtection="1">
      <alignment horizontal="center" vertical="center" wrapText="1"/>
      <protection hidden="1" locked="0"/>
    </xf>
    <xf numFmtId="0" fontId="12" fillId="12" borderId="14" xfId="0" applyFont="1" applyFill="1" applyBorder="1" applyAlignment="1">
      <alignment horizontal="center" vertical="center" wrapText="1"/>
    </xf>
    <xf numFmtId="0" fontId="32" fillId="0" borderId="68" xfId="0" applyFont="1" applyBorder="1" applyAlignment="1">
      <alignment horizontal="left" vertical="center" wrapText="1"/>
    </xf>
    <xf numFmtId="0" fontId="32" fillId="0" borderId="69" xfId="0" applyFont="1" applyBorder="1" applyAlignment="1">
      <alignment horizontal="left" vertical="center" wrapText="1"/>
    </xf>
    <xf numFmtId="0" fontId="32" fillId="0" borderId="70" xfId="0" applyFont="1" applyBorder="1" applyAlignment="1">
      <alignment horizontal="left" vertical="center"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4"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12" fillId="12" borderId="15" xfId="0" applyFont="1" applyFill="1" applyBorder="1" applyAlignment="1">
      <alignment horizontal="center" vertical="center" wrapText="1"/>
    </xf>
    <xf numFmtId="0" fontId="0" fillId="11" borderId="67" xfId="0" applyFill="1" applyBorder="1" applyAlignment="1" applyProtection="1">
      <alignment horizontal="center" vertical="center" wrapText="1"/>
      <protection hidden="1" locked="0"/>
    </xf>
    <xf numFmtId="0" fontId="0" fillId="11" borderId="7" xfId="0" applyFill="1" applyBorder="1" applyAlignment="1" applyProtection="1">
      <alignment horizontal="center" vertical="center" wrapText="1"/>
      <protection hidden="1" locked="0"/>
    </xf>
    <xf numFmtId="0" fontId="0" fillId="11" borderId="16" xfId="0" applyFill="1" applyBorder="1" applyAlignment="1" applyProtection="1">
      <alignment horizontal="center" vertical="center" wrapText="1"/>
      <protection hidden="1" locked="0"/>
    </xf>
    <xf numFmtId="166" fontId="8" fillId="0" borderId="67" xfId="21" applyNumberFormat="1" applyFont="1" applyBorder="1" applyAlignment="1" applyProtection="1">
      <alignment horizontal="center" vertical="center" wrapText="1"/>
      <protection/>
    </xf>
    <xf numFmtId="166" fontId="8" fillId="0" borderId="5" xfId="21" applyNumberFormat="1" applyFont="1" applyBorder="1" applyAlignment="1" applyProtection="1">
      <alignment horizontal="center" vertical="center" wrapText="1"/>
      <protection/>
    </xf>
    <xf numFmtId="0" fontId="0" fillId="0" borderId="42" xfId="0" applyBorder="1" applyAlignment="1">
      <alignment horizontal="center" wrapText="1"/>
    </xf>
    <xf numFmtId="0" fontId="0" fillId="0" borderId="71" xfId="0" applyBorder="1" applyAlignment="1">
      <alignment horizontal="center" wrapText="1"/>
    </xf>
    <xf numFmtId="0" fontId="41" fillId="0" borderId="72" xfId="0" applyFont="1" applyBorder="1" applyAlignment="1">
      <alignment horizontal="center" vertical="center" wrapText="1"/>
    </xf>
    <xf numFmtId="0" fontId="9" fillId="13" borderId="54" xfId="0" applyFont="1" applyFill="1" applyBorder="1" applyAlignment="1">
      <alignment horizontal="center" vertical="center" wrapText="1"/>
    </xf>
    <xf numFmtId="0" fontId="9" fillId="13" borderId="56" xfId="0" applyFont="1" applyFill="1" applyBorder="1" applyAlignment="1">
      <alignment horizontal="center" vertical="center" wrapText="1"/>
    </xf>
  </cellXfs>
  <cellStyles count="9">
    <cellStyle name="Normal" xfId="0" builtinId="0"/>
    <cellStyle name="Percent" xfId="15" builtinId="5"/>
    <cellStyle name="Currency" xfId="16" builtinId="4"/>
    <cellStyle name="Currency [0]" xfId="17" builtinId="7"/>
    <cellStyle name="Comma" xfId="18" builtinId="3"/>
    <cellStyle name="Comma [0]" xfId="19" builtinId="6"/>
    <cellStyle name="Hipervínculo" xfId="20" builtinId="8"/>
    <cellStyle name="Porcentaje" xfId="21" builtinId="5"/>
    <cellStyle name="Normal 2" xfId="22"/>
  </cellStyles>
  <dxfs count="90">
    <dxf>
      <font>
        <b/>
      </font>
      <alignment horizontal="center" vertical="center" textRotation="0" wrapText="1" shrinkToFit="0" readingOrder="0"/>
      <border>
        <left style="thin">
          <color auto="1"/>
        </left>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general" vertical="center" textRotation="0" wrapText="1" shrinkToFit="0" readingOrder="0"/>
      <border>
        <left/>
        <right style="thin">
          <color auto="1"/>
        </right>
        <top style="thin">
          <color auto="1"/>
        </top>
        <bottom style="thin">
          <color auto="1"/>
        </bottom>
        <vertical style="thin">
          <color auto="1"/>
        </vertical>
        <horizontal style="thin">
          <color auto="1"/>
        </horizontal>
      </border>
    </dxf>
    <dxf>
      <border>
        <left style="medium">
          <color rgb="FF002060"/>
        </left>
        <right style="medium">
          <color rgb="FF002060"/>
        </right>
        <top style="medium">
          <color rgb="FF002060"/>
        </top>
        <bottom style="medium">
          <color rgb="FF002060"/>
        </bottom>
      </border>
    </dxf>
    <dxf>
      <alignment vertical="center" textRotation="0" wrapText="1" shrinkToFit="0" readingOrder="0"/>
    </dxf>
    <dxf>
      <border>
        <bottom style="thin">
          <color theme="0"/>
        </bottom>
      </border>
    </dxf>
    <dxf>
      <font>
        <u val="none"/>
        <strike val="0"/>
        <sz val="14"/>
        <name val="Calibri"/>
        <family val="2"/>
      </font>
      <fill>
        <patternFill patternType="solid">
          <bgColor theme="4" tint="-0.24997000396251678"/>
        </patternFill>
      </fill>
      <alignment horizontal="center" vertical="center" textRotation="0" wrapText="1" shrinkToFit="0" readingOrder="0"/>
      <border>
        <left style="thin">
          <color theme="0"/>
        </left>
        <right style="thin">
          <color theme="0"/>
        </right>
        <top/>
        <bottom/>
        <vertical style="thin">
          <color theme="0"/>
        </vertical>
        <horizontal style="thin">
          <color theme="0"/>
        </horizontal>
      </border>
      <protection hidden="1" locked="0"/>
    </dxf>
    <dxf>
      <font>
        <b val="0"/>
        <i/>
        <u val="none"/>
        <strike val="0"/>
        <sz val="11"/>
        <name val="Calibri"/>
        <family val="2"/>
        <color theme="1"/>
      </font>
      <alignment horizontal="center" vertical="center" textRotation="0" wrapText="1" shrinkToFit="0" readingOrder="0"/>
      <border>
        <left style="thin">
          <color auto="1"/>
        </left>
        <right style="medium">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numFmt numFmtId="177" formatCode="0"/>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lef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lef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lef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b/>
        <i val="0"/>
        <u val="none"/>
        <strike val="0"/>
        <sz val="11"/>
        <name val="Calibri"/>
        <family val="2"/>
        <color theme="1"/>
      </font>
      <alignment horizontal="center" vertical="center" textRotation="0" wrapText="1" shrinkToFit="0" readingOrder="0"/>
      <border>
        <left style="medium">
          <color auto="1"/>
        </left>
        <right style="thin">
          <color auto="1"/>
        </right>
        <top style="thin">
          <color auto="1"/>
        </top>
        <bottom style="thin">
          <color auto="1"/>
        </bottom>
        <vertical style="thin">
          <color auto="1"/>
        </vertical>
        <horizontal style="thin">
          <color auto="1"/>
        </horizontal>
      </border>
    </dxf>
    <dxf>
      <border>
        <left style="medium">
          <color auto="1"/>
        </left>
        <right style="medium">
          <color auto="1"/>
        </right>
        <top style="medium">
          <color auto="1"/>
        </top>
        <bottom style="medium">
          <color auto="1"/>
        </bottom>
      </border>
    </dxf>
    <dxf>
      <font>
        <u val="none"/>
        <strike val="0"/>
        <sz val="11"/>
        <name val="Calibri"/>
        <family val="2"/>
      </font>
    </dxf>
    <dxf>
      <border>
        <bottom style="thin">
          <color theme="0"/>
        </bottom>
      </border>
    </dxf>
    <dxf>
      <font>
        <b/>
        <i val="0"/>
        <u val="none"/>
        <strike val="0"/>
        <sz val="14"/>
        <name val="Calibri"/>
        <family val="2"/>
        <color theme="0"/>
      </font>
      <fill>
        <patternFill patternType="solid">
          <bgColor theme="4" tint="-0.24997000396251678"/>
        </patternFill>
      </fill>
      <alignment horizontal="center" vertical="center" textRotation="0" wrapText="1" shrinkToFit="0" readingOrder="0"/>
      <border>
        <left style="thin">
          <color theme="0"/>
        </left>
        <right style="thin">
          <color theme="0"/>
        </right>
        <top/>
        <bottom/>
        <vertical style="thin">
          <color theme="0"/>
        </vertical>
        <horizontal style="thin">
          <color theme="0"/>
        </horizontal>
      </border>
    </dxf>
    <dxf>
      <fill>
        <patternFill patternType="none"/>
      </fill>
      <alignment horizontal="center" vertical="center" textRotation="0" wrapText="0" shrinkToFit="0" readingOrder="0"/>
      <border>
        <left style="thin">
          <color auto="1"/>
        </left>
        <right style="thin">
          <color auto="1"/>
        </right>
        <top style="thin">
          <color auto="1"/>
        </top>
        <bottom style="thin">
          <color auto="1"/>
        </bottom>
      </border>
    </dxf>
    <dxf>
      <fill>
        <patternFill patternType="none"/>
      </fill>
      <alignment horizontal="center" vertical="center" textRotation="0" wrapText="0" shrinkToFit="0" readingOrder="0"/>
      <border>
        <left style="thin">
          <color auto="1"/>
        </left>
        <right style="thin">
          <color auto="1"/>
        </right>
        <top style="thin">
          <color auto="1"/>
        </top>
        <bottom style="thin">
          <color auto="1"/>
        </bottom>
      </border>
    </dxf>
    <dxf>
      <fill>
        <patternFill patternType="none"/>
      </fill>
      <alignment horizontal="center" vertical="center" textRotation="0" wrapText="0" shrinkToFit="0" readingOrder="0"/>
      <border>
        <left style="thin">
          <color auto="1"/>
        </left>
        <right style="thin">
          <color auto="1"/>
        </right>
        <top style="thin">
          <color auto="1"/>
        </top>
        <bottom style="thin">
          <color auto="1"/>
        </bottom>
      </border>
    </dxf>
    <dxf>
      <fill>
        <patternFill patternType="none"/>
      </fill>
      <alignment horizontal="center" vertical="center" textRotation="0" wrapText="0" shrinkToFit="0" readingOrder="0"/>
      <border>
        <left style="thin">
          <color auto="1"/>
        </left>
        <right/>
        <top style="thin">
          <color auto="1"/>
        </top>
        <bottom style="thin">
          <color auto="1"/>
        </bottom>
      </border>
    </dxf>
    <dxf>
      <fill>
        <patternFill patternType="none"/>
      </fill>
      <alignment horizontal="center" vertical="center" textRotation="0" wrapText="1" shrinkToFit="0" readingOrder="0"/>
      <border>
        <left style="thin">
          <color auto="1"/>
        </left>
        <right style="thin">
          <color auto="1"/>
        </right>
        <top style="thin">
          <color auto="1"/>
        </top>
        <bottom style="thin">
          <color auto="1"/>
        </bottom>
      </border>
    </dxf>
    <dxf>
      <fill>
        <patternFill patternType="none"/>
      </fill>
      <alignment horizontal="center" vertical="center" textRotation="0" wrapText="1" shrinkToFit="0" readingOrder="0"/>
      <border>
        <left style="thin">
          <color auto="1"/>
        </left>
        <right style="thin">
          <color auto="1"/>
        </right>
        <top style="thin">
          <color auto="1"/>
        </top>
        <bottom style="thin">
          <color auto="1"/>
        </bottom>
      </border>
    </dxf>
    <dxf>
      <fill>
        <patternFill patternType="none"/>
      </fill>
      <alignment horizontal="center" vertical="center" textRotation="0" wrapText="1" shrinkToFit="0" readingOrder="0"/>
      <border>
        <left style="thin">
          <color auto="1"/>
        </left>
        <right style="thin">
          <color auto="1"/>
        </right>
        <top/>
        <bottom style="thin">
          <color auto="1"/>
        </bottom>
      </border>
    </dxf>
    <dxf>
      <fill>
        <patternFill patternType="none"/>
      </fill>
      <alignment horizontal="general" vertical="center" textRotation="0" wrapText="1" shrinkToFit="0" readingOrder="0"/>
      <border>
        <left style="thin">
          <color auto="1"/>
        </left>
        <right style="thin">
          <color auto="1"/>
        </right>
        <top style="thin">
          <color auto="1"/>
        </top>
        <bottom style="thin">
          <color auto="1"/>
        </bottom>
      </border>
    </dxf>
    <dxf>
      <font>
        <b val="0"/>
        <i val="0"/>
        <u val="none"/>
        <strike val="0"/>
        <sz val="11"/>
        <name val="Calibri"/>
        <family val="2"/>
        <color auto="1"/>
      </font>
      <fill>
        <patternFill patternType="none"/>
      </fill>
      <alignment horizontal="left" vertical="center" textRotation="0" wrapText="1" shrinkToFit="0" readingOrder="0"/>
      <border>
        <left style="thin">
          <color auto="1"/>
        </left>
        <right style="thin">
          <color auto="1"/>
        </right>
        <top/>
        <bottom/>
      </border>
    </dxf>
    <dxf>
      <fill>
        <patternFill patternType="none"/>
      </fill>
      <alignment horizontal="center" vertical="center" textRotation="0" wrapText="1" shrinkToFit="0" readingOrder="0"/>
      <border>
        <left style="thin">
          <color auto="1"/>
        </left>
        <right style="thin">
          <color auto="1"/>
        </right>
        <top style="thin">
          <color auto="1"/>
        </top>
        <bottom style="thin">
          <color auto="1"/>
        </bottom>
      </border>
    </dxf>
    <dxf>
      <font>
        <b/>
        <i val="0"/>
        <u val="none"/>
        <strike val="0"/>
        <sz val="11"/>
        <name val="Calibri"/>
        <family val="2"/>
        <color theme="1"/>
      </font>
      <fill>
        <patternFill patternType="none"/>
      </fill>
      <alignment horizontal="center" vertical="center" textRotation="0" wrapText="1" shrinkToFit="0" readingOrder="0"/>
      <border>
        <left style="thin">
          <color auto="1"/>
        </left>
        <right style="thin">
          <color auto="1"/>
        </right>
        <top style="thin">
          <color auto="1"/>
        </top>
        <bottom/>
      </border>
    </dxf>
    <dxf>
      <font>
        <b/>
        <i val="0"/>
        <u val="none"/>
        <strike val="0"/>
        <sz val="11"/>
        <name val="Calibri"/>
        <family val="2"/>
        <color theme="1"/>
      </font>
      <fill>
        <patternFill patternType="none"/>
      </fill>
      <alignment horizontal="center" vertical="center" textRotation="0" wrapText="1" shrinkToFit="0" readingOrder="0"/>
      <border>
        <left style="thin">
          <color auto="1"/>
        </left>
        <right style="thin">
          <color auto="1"/>
        </right>
        <top style="thin">
          <color auto="1"/>
        </top>
        <bottom/>
      </border>
    </dxf>
    <dxf>
      <font>
        <b/>
        <i val="0"/>
        <u val="none"/>
        <strike val="0"/>
        <sz val="11"/>
        <name val="Calibri"/>
        <family val="2"/>
        <color theme="1"/>
      </font>
      <fill>
        <patternFill patternType="none"/>
      </fill>
      <alignment horizontal="center" vertical="center" textRotation="0" wrapText="1" shrinkToFit="0" readingOrder="0"/>
      <border>
        <left/>
        <right style="thin">
          <color auto="1"/>
        </right>
        <top style="thin">
          <color auto="1"/>
        </top>
        <bottom style="thin">
          <color auto="1"/>
        </bottom>
      </border>
    </dxf>
    <dxf>
      <border>
        <left style="medium">
          <color auto="1"/>
        </left>
        <right style="medium">
          <color auto="1"/>
        </right>
        <top style="medium">
          <color auto="1"/>
        </top>
        <bottom style="medium">
          <color auto="1"/>
        </bottom>
      </border>
    </dxf>
    <dxf>
      <fill>
        <patternFill patternType="none"/>
      </fill>
    </dxf>
    <dxf>
      <border>
        <bottom style="thin">
          <color theme="0"/>
        </bottom>
      </border>
    </dxf>
    <dxf>
      <font>
        <b/>
        <i val="0"/>
        <u val="none"/>
        <strike val="0"/>
        <sz val="14"/>
        <name val="Calibri"/>
        <family val="2"/>
        <color theme="0"/>
      </font>
      <fill>
        <patternFill patternType="solid">
          <bgColor theme="4" tint="-0.24997000396251678"/>
        </patternFill>
      </fill>
      <alignment horizontal="center" vertical="center" textRotation="0" wrapText="1" shrinkToFit="0" readingOrder="0"/>
      <border>
        <left style="thin">
          <color theme="0"/>
        </left>
        <right style="thin">
          <color theme="0"/>
        </right>
        <top/>
        <bottom/>
        <vertical style="thin">
          <color theme="0"/>
        </vertical>
        <horizontal style="thin">
          <color theme="0"/>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lef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left"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u val="none"/>
        <strike val="0"/>
        <sz val="11"/>
        <name val="Calibri"/>
        <family val="2"/>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font>
        <b/>
        <i val="0"/>
        <u val="none"/>
        <strike val="0"/>
        <sz val="11"/>
        <name val="Calibri"/>
        <family val="2"/>
        <color theme="1"/>
      </font>
      <alignment horizontal="center" vertical="center" textRotation="0" wrapText="1" shrinkToFit="0" readingOrder="0"/>
      <border>
        <left style="thin">
          <color auto="1"/>
        </left>
        <right style="thin">
          <color auto="1"/>
        </right>
        <top style="thin">
          <color auto="1"/>
        </top>
        <bottom style="thin">
          <color auto="1"/>
        </bottom>
        <vertical style="thin">
          <color auto="1"/>
        </vertical>
        <horizontal style="thin">
          <color auto="1"/>
        </horizontal>
      </border>
    </dxf>
    <dxf>
      <border>
        <left style="medium">
          <color auto="1"/>
        </left>
        <right style="medium">
          <color auto="1"/>
        </right>
        <top style="medium">
          <color auto="1"/>
        </top>
        <bottom style="medium">
          <color auto="1"/>
        </bottom>
      </border>
    </dxf>
    <dxf>
      <font>
        <u val="none"/>
        <strike val="0"/>
        <sz val="11"/>
        <name val="Calibri"/>
        <family val="2"/>
      </font>
      <alignment horizontal="center" vertical="center" textRotation="0" wrapText="1" shrinkToFit="0" readingOrder="0"/>
    </dxf>
    <dxf>
      <border>
        <bottom style="thin">
          <color theme="0"/>
        </bottom>
      </border>
    </dxf>
    <dxf>
      <font>
        <b/>
        <i val="0"/>
        <u val="none"/>
        <strike val="0"/>
        <sz val="14"/>
        <name val="Calibri"/>
        <family val="2"/>
        <color theme="0"/>
      </font>
      <fill>
        <patternFill patternType="solid">
          <bgColor theme="4" tint="-0.24997000396251678"/>
        </patternFill>
      </fill>
      <alignment horizontal="center" vertical="center" textRotation="0" wrapText="1" shrinkToFit="0" readingOrder="0"/>
      <border>
        <left style="thin">
          <color theme="0"/>
        </left>
        <right style="thin">
          <color theme="0"/>
        </right>
        <top/>
        <bottom/>
        <vertical style="thin">
          <color theme="0"/>
        </vertical>
        <horizontal style="thin">
          <color theme="0"/>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9" tint="0.3999499976634979"/>
        </patternFill>
      </fill>
    </dxf>
    <dxf>
      <fill>
        <patternFill>
          <bgColor theme="5" tint="0.3999499976634979"/>
        </patternFill>
      </fill>
    </dxf>
    <dxf>
      <fill>
        <patternFill>
          <bgColor theme="9" tint="0.3999499976634979"/>
        </patternFill>
      </fill>
    </dxf>
    <dxf>
      <fill>
        <patternFill>
          <bgColor theme="5" tint="0.3999499976634979"/>
        </patternFill>
      </fill>
    </dxf>
    <dxf>
      <fill>
        <patternFill>
          <bgColor theme="9" tint="0.3999499976634979"/>
        </patternFill>
      </fill>
    </dxf>
    <dxf>
      <fill>
        <patternFill>
          <bgColor theme="5" tint="0.3999499976634979"/>
        </patternFill>
      </fill>
    </dxf>
    <dxf>
      <fill>
        <patternFill>
          <bgColor theme="9" tint="0.3999499976634979"/>
        </patternFill>
      </fill>
    </dxf>
    <dxf>
      <fill>
        <patternFill>
          <bgColor theme="5" tint="0.3999499976634979"/>
        </patternFill>
      </fill>
    </dxf>
    <dxf>
      <alignment horizontal="general" vertical="center" textRotation="0" wrapText="0"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0"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0" shrinkToFit="0" readingOrder="0"/>
      <border>
        <left style="thin">
          <color auto="1"/>
        </left>
        <right style="thin">
          <color auto="1"/>
        </right>
        <top style="thin">
          <color auto="1"/>
        </top>
        <bottom style="thin">
          <color auto="1"/>
        </bottom>
        <vertical style="thin">
          <color auto="1"/>
        </vertical>
        <horizontal style="thin">
          <color auto="1"/>
        </horizontal>
      </border>
    </dxf>
    <dxf>
      <alignment horizontal="left" vertical="center" textRotation="0" wrapText="1" shrinkToFit="0" readingOrder="0"/>
      <border>
        <left style="thin">
          <color auto="1"/>
        </left>
        <right style="thin">
          <color auto="1"/>
        </right>
        <top style="thin">
          <color auto="1"/>
        </top>
        <bottom style="thin">
          <color auto="1"/>
        </bottom>
      </border>
    </dxf>
    <dxf>
      <numFmt numFmtId="178" formatCode="0%"/>
      <alignment horizontal="center" vertical="center" textRotation="0" wrapText="1" shrinkToFit="0" readingOrder="0"/>
      <border>
        <left style="thin">
          <color auto="1"/>
        </left>
        <right style="thin">
          <color auto="1"/>
        </right>
        <top style="thin">
          <color auto="1"/>
        </top>
        <bottom style="thin">
          <color auto="1"/>
        </bottom>
      </border>
    </dxf>
    <dxf>
      <alignment horizontal="center" vertical="center" textRotation="0" wrapText="0" shrinkToFit="0" readingOrder="0"/>
      <border>
        <left style="thin">
          <color auto="1"/>
        </left>
        <right style="thin">
          <color auto="1"/>
        </right>
        <top style="thin">
          <color auto="1"/>
        </top>
        <bottom style="thin">
          <color auto="1"/>
        </bottom>
      </border>
    </dxf>
    <dxf>
      <alignment horizontal="left" vertical="center" textRotation="0" wrapText="1" shrinkToFit="0" readingOrder="0"/>
      <border>
        <left style="thin">
          <color auto="1"/>
        </left>
        <right style="thin">
          <color auto="1"/>
        </right>
        <top style="thin">
          <color auto="1"/>
        </top>
        <bottom style="thin">
          <color auto="1"/>
        </bottom>
      </border>
    </dxf>
    <dxf>
      <alignment horizontal="center" vertical="center" textRotation="0" wrapText="0" shrinkToFit="0" readingOrder="0"/>
      <border>
        <left/>
        <right style="thin">
          <color auto="1"/>
        </right>
        <top style="thin">
          <color auto="1"/>
        </top>
        <bottom style="thin">
          <color auto="1"/>
        </bottom>
        <vertical style="thin">
          <color auto="1"/>
        </vertical>
        <horizontal style="thin">
          <color auto="1"/>
        </horizontal>
      </border>
    </dxf>
    <dxf>
      <alignment horizontal="center" vertical="center" textRotation="0" wrapText="0" shrinkToFit="0" readingOrder="0"/>
    </dxf>
    <dxf>
      <border>
        <bottom style="thin">
          <color theme="0"/>
        </bottom>
      </border>
    </dxf>
    <dxf>
      <font>
        <u val="none"/>
        <strike val="0"/>
        <sz val="14"/>
        <name val="Calibri"/>
        <family val="2"/>
      </font>
      <fill>
        <patternFill patternType="solid">
          <bgColor theme="4" tint="-0.24997000396251678"/>
        </patternFill>
      </fill>
      <alignment horizontal="center" vertical="center" textRotation="0" wrapText="1" shrinkToFit="0" readingOrder="0"/>
      <border>
        <left style="thin">
          <color theme="0"/>
        </left>
        <right style="thin">
          <color theme="0"/>
        </right>
        <top/>
        <bottom/>
        <vertical style="thin">
          <color theme="0"/>
        </vertical>
        <horizontal style="thin">
          <color theme="0"/>
        </horizontal>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sharedStrings" Target="sharedStrings.xml" /><Relationship Id="rId12" Type="http://schemas.openxmlformats.org/officeDocument/2006/relationships/worksheet" Target="worksheets/sheet10.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ustomXml" Target="../customXml/item2.xml" /><Relationship Id="rId14" Type="http://schemas.openxmlformats.org/officeDocument/2006/relationships/customXml" Target="../customXml/item1.xml" /><Relationship Id="rId17" Type="http://schemas.openxmlformats.org/officeDocument/2006/relationships/calcChain" Target="calcChain.xml" /><Relationship Id="rId16" Type="http://schemas.openxmlformats.org/officeDocument/2006/relationships/customXml" Target="../customXml/item3.xml" /><Relationship Id="rId5" Type="http://schemas.openxmlformats.org/officeDocument/2006/relationships/worksheet" Target="worksheets/sheet3.xml" /><Relationship Id="rId6" Type="http://schemas.openxmlformats.org/officeDocument/2006/relationships/worksheet" Target="worksheets/sheet4.xml" /><Relationship Id="rId18" Type="http://schemas.openxmlformats.org/officeDocument/2006/relationships/sheetMetadata" Target="metadata.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1.jpeg" /><Relationship Id="rId3" Type="http://schemas.openxmlformats.org/officeDocument/2006/relationships/image" Target="../media/image2.png" /></Relationships>
</file>

<file path=xl/drawings/_rels/drawing2.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1.jpeg" /><Relationship Id="rId3" Type="http://schemas.openxmlformats.org/officeDocument/2006/relationships/image" Target="../media/image2.png" /></Relationships>
</file>

<file path=xl/drawings/_rels/drawing3.xml.rels><?xml version="1.0" encoding="UTF-8" standalone="yes"?><Relationships xmlns="http://schemas.openxmlformats.org/package/2006/relationships"><Relationship Id="rId1" Type="http://schemas.openxmlformats.org/officeDocument/2006/relationships/image" Target="../media/image2.png" /></Relationships>
</file>

<file path=xl/drawings/_rels/drawing4.xml.rels><?xml version="1.0" encoding="UTF-8" standalone="yes"?><Relationships xmlns="http://schemas.openxmlformats.org/package/2006/relationships"><Relationship Id="rId1" Type="http://schemas.openxmlformats.org/officeDocument/2006/relationships/image" Target="../media/image3.emf" /><Relationship Id="rId2" Type="http://schemas.openxmlformats.org/officeDocument/2006/relationships/image" Target="../media/image4.emf" /><Relationship Id="rId3" Type="http://schemas.openxmlformats.org/officeDocument/2006/relationships/image" Target="../media/image5.emf" /><Relationship Id="rId4" Type="http://schemas.openxmlformats.org/officeDocument/2006/relationships/image" Target="../media/image3.png" /><Relationship Id="rId5" Type="http://schemas.openxmlformats.org/officeDocument/2006/relationships/image" Target="../media/image2.png" /></Relationships>
</file>

<file path=xl/drawings/_rels/drawing5.xml.rels><?xml version="1.0" encoding="UTF-8" standalone="yes"?><Relationships xmlns="http://schemas.openxmlformats.org/package/2006/relationships"><Relationship Id="rId1" Type="http://schemas.openxmlformats.org/officeDocument/2006/relationships/image" Target="../media/image2.png" /></Relationships>
</file>

<file path=xl/drawings/_rels/drawing6.xml.rels><?xml version="1.0" encoding="UTF-8" standalone="yes"?><Relationships xmlns="http://schemas.openxmlformats.org/package/2006/relationships"><Relationship Id="rId1" Type="http://schemas.openxmlformats.org/officeDocument/2006/relationships/image" Target="../media/image2.png" /></Relationships>
</file>

<file path=xl/drawings/_rels/drawing7.xml.rels><?xml version="1.0" encoding="UTF-8" standalone="yes"?><Relationships xmlns="http://schemas.openxmlformats.org/package/2006/relationships"><Relationship Id="rId1" Type="http://schemas.openxmlformats.org/officeDocument/2006/relationships/image" Target="../media/image2.png" /></Relationships>
</file>

<file path=xl/drawings/_rels/drawing8.xml.rels><?xml version="1.0" encoding="UTF-8" standalone="yes"?><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1</xdr:colOff>
      <xdr:row>17</xdr:row>
      <xdr:rowOff>56606</xdr:rowOff>
    </xdr:from>
    <xdr:to>
      <xdr:col>5</xdr:col>
      <xdr:colOff>262345</xdr:colOff>
      <xdr:row>21</xdr:row>
      <xdr:rowOff>90032</xdr:rowOff>
    </xdr:to>
    <xdr:grpSp>
      <xdr:nvGrpSpPr>
        <xdr:cNvPr id="2" name="Grupo 1">
          <a:extLst>
            <a:ext uri="{FF2B5EF4-FFF2-40B4-BE49-F238E27FC236}">
              <a16:creationId xmlns:a16="http://schemas.microsoft.com/office/drawing/2014/main" id="{00000000-0008-0000-0000-000002000000}"/>
            </a:ext>
          </a:extLst>
        </xdr:cNvPr>
        <xdr:cNvGrpSpPr>
          <a:grpSpLocks/>
        </xdr:cNvGrpSpPr>
      </xdr:nvGrpSpPr>
      <xdr:grpSpPr>
        <a:xfrm>
          <a:off x="180975" y="13744575"/>
          <a:ext cx="6724650" cy="762000"/>
          <a:chOff x="185058" y="12977949"/>
          <a:chExt cx="6913516" cy="773654"/>
        </a:xfrm>
      </xdr:grpSpPr>
      <xdr:pic>
        <xdr:nvPicPr>
          <xdr:cNvPr id="8" name="Picture 1">
            <a:extLst>
              <a:ext uri="{FF2B5EF4-FFF2-40B4-BE49-F238E27FC236}">
                <a16:creationId xmlns:a16="http://schemas.microsoft.com/office/drawing/2014/main" id="{00000000-0008-0000-0000-000008000000}"/>
              </a:ext>
            </a:extLst>
          </xdr:cNvPr>
          <xdr:cNvPicPr>
            <a:picLocks noChangeAspect="1"/>
          </xdr:cNvPicPr>
        </xdr:nvPicPr>
        <xdr:blipFill>
          <a:blip r:embed="rId1"/>
          <a:srcRect l="0" t="15776" r="43142" b="15184"/>
          <a:stretch>
            <a:fillRect/>
          </a:stretch>
        </xdr:blipFill>
        <xdr:spPr>
          <a:xfrm>
            <a:off x="185058" y="12977949"/>
            <a:ext cx="5342224" cy="773654"/>
          </a:xfrm>
          <a:prstGeom prst="rect"/>
        </xdr:spPr>
      </xdr:pic>
      <xdr:pic>
        <xdr:nvPicPr>
          <xdr:cNvPr id="9" name="Imagen 8">
            <a:extLst>
              <a:ext uri="{FF2B5EF4-FFF2-40B4-BE49-F238E27FC236}">
                <a16:creationId xmlns:a16="http://schemas.microsoft.com/office/drawing/2014/main" id="{00000000-0008-0000-0000-000009000000}"/>
              </a:ext>
            </a:extLst>
          </xdr:cNvPr>
          <xdr:cNvPicPr>
            <a:picLocks noChangeArrowheads="1" noChangeAspect="1"/>
          </xdr:cNvPicPr>
        </xdr:nvPicPr>
        <xdr:blipFill>
          <a:blip r:embed="rId2">
            <a:extLst>
              <a:ext uri="{28A0092B-C50C-407E-A947-70E740481C1C}">
                <a14:useLocalDpi xmlns:a14="http://schemas.microsoft.com/office/drawing/2010/main"/>
              </a:ext>
            </a:extLst>
          </a:blip>
          <a:stretch>
            <a:fillRect/>
          </a:stretch>
        </xdr:blipFill>
        <xdr:spPr bwMode="auto">
          <a:xfrm>
            <a:off x="6012543" y="13001624"/>
            <a:ext cx="1086031" cy="744583"/>
          </a:xfrm>
          <a:prstGeom prst="rect"/>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830717</xdr:colOff>
      <xdr:row>3</xdr:row>
      <xdr:rowOff>137669</xdr:rowOff>
    </xdr:from>
    <xdr:to>
      <xdr:col>2</xdr:col>
      <xdr:colOff>98646</xdr:colOff>
      <xdr:row>6</xdr:row>
      <xdr:rowOff>1142999</xdr:rowOff>
    </xdr:to>
    <xdr:grpSp>
      <xdr:nvGrpSpPr>
        <xdr:cNvPr id="16" name="Grupo 7">
          <a:extLst>
            <a:ext uri="{FF2B5EF4-FFF2-40B4-BE49-F238E27FC236}">
              <a16:creationId xmlns:a16="http://schemas.microsoft.com/office/drawing/2014/main" id="{00000000-0008-0000-0000-000010000000}"/>
            </a:ext>
          </a:extLst>
        </xdr:cNvPr>
        <xdr:cNvGrpSpPr>
          <a:grpSpLocks/>
        </xdr:cNvGrpSpPr>
      </xdr:nvGrpSpPr>
      <xdr:grpSpPr>
        <a:xfrm>
          <a:off x="1009650" y="2162175"/>
          <a:ext cx="352425" cy="5534025"/>
          <a:chOff x="1706458" y="561359"/>
          <a:chExt cx="377633" cy="5270115"/>
        </a:xfrm>
      </xdr:grpSpPr>
      <xdr:sp>
        <xdr:nvSpPr>
          <xdr:cNvPr id="17" name="Elipse 16">
            <a:extLst>
              <a:ext uri="{FF2B5EF4-FFF2-40B4-BE49-F238E27FC236}">
                <a16:creationId xmlns:a16="http://schemas.microsoft.com/office/drawing/2014/main" id="{00000000-0008-0000-0000-000011000000}"/>
              </a:ext>
            </a:extLst>
          </xdr:cNvPr>
          <xdr:cNvSpPr/>
        </xdr:nvSpPr>
        <xdr:spPr>
          <a:xfrm>
            <a:off x="1716939" y="1265385"/>
            <a:ext cx="354061" cy="350693"/>
          </a:xfrm>
          <a:prstGeom prst="ellipse"/>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s-CO" sz="1100"/>
          </a:p>
        </xdr:txBody>
      </xdr:sp>
      <xdr:sp>
        <xdr:nvSpPr>
          <xdr:cNvPr id="18" name="Elipse 17">
            <a:extLst>
              <a:ext uri="{FF2B5EF4-FFF2-40B4-BE49-F238E27FC236}">
                <a16:creationId xmlns:a16="http://schemas.microsoft.com/office/drawing/2014/main" id="{00000000-0008-0000-0000-000012000000}"/>
              </a:ext>
            </a:extLst>
          </xdr:cNvPr>
          <xdr:cNvSpPr/>
        </xdr:nvSpPr>
        <xdr:spPr>
          <a:xfrm>
            <a:off x="1706458" y="3095641"/>
            <a:ext cx="354060" cy="350693"/>
          </a:xfrm>
          <a:prstGeom prst="ellipse"/>
          <a:solidFill>
            <a:srgbClr val="FFB9B9"/>
          </a:solidFill>
          <a:ln>
            <a:solidFill>
              <a:srgbClr val="FFC5C5"/>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s-CO" sz="1100"/>
          </a:p>
        </xdr:txBody>
      </xdr:sp>
      <xdr:sp>
        <xdr:nvSpPr>
          <xdr:cNvPr id="19" name="Elipse 18">
            <a:extLst>
              <a:ext uri="{FF2B5EF4-FFF2-40B4-BE49-F238E27FC236}">
                <a16:creationId xmlns:a16="http://schemas.microsoft.com/office/drawing/2014/main" id="{00000000-0008-0000-0000-000013000000}"/>
              </a:ext>
            </a:extLst>
          </xdr:cNvPr>
          <xdr:cNvSpPr/>
        </xdr:nvSpPr>
        <xdr:spPr>
          <a:xfrm>
            <a:off x="1718877" y="561359"/>
            <a:ext cx="354060" cy="350693"/>
          </a:xfrm>
          <a:prstGeom prst="ellipse"/>
          <a:solidFill>
            <a:srgbClr val="B6EDF6"/>
          </a:solidFill>
          <a:ln>
            <a:solidFill>
              <a:srgbClr val="B6F5F4"/>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s-CO" sz="1100"/>
          </a:p>
        </xdr:txBody>
      </xdr:sp>
      <xdr:sp>
        <xdr:nvSpPr>
          <xdr:cNvPr id="20" name="Elipse 19">
            <a:extLst>
              <a:ext uri="{FF2B5EF4-FFF2-40B4-BE49-F238E27FC236}">
                <a16:creationId xmlns:a16="http://schemas.microsoft.com/office/drawing/2014/main" id="{00000000-0008-0000-0000-000014000000}"/>
              </a:ext>
            </a:extLst>
          </xdr:cNvPr>
          <xdr:cNvSpPr/>
        </xdr:nvSpPr>
        <xdr:spPr>
          <a:xfrm>
            <a:off x="1730031" y="5480781"/>
            <a:ext cx="354060" cy="350693"/>
          </a:xfrm>
          <a:prstGeom prst="ellipse"/>
          <a:solidFill>
            <a:srgbClr val="B9D9A3"/>
          </a:solidFill>
          <a:ln>
            <a:solidFill>
              <a:srgbClr val="D0E5C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s-CO" sz="1100"/>
          </a:p>
        </xdr:txBody>
      </xdr:sp>
    </xdr:grpSp>
    <xdr:clientData/>
  </xdr:twoCellAnchor>
  <xdr:twoCellAnchor editAs="oneCell">
    <xdr:from>
      <xdr:col>1</xdr:col>
      <xdr:colOff>315687</xdr:colOff>
      <xdr:row>1</xdr:row>
      <xdr:rowOff>43542</xdr:rowOff>
    </xdr:from>
    <xdr:to>
      <xdr:col>2</xdr:col>
      <xdr:colOff>601980</xdr:colOff>
      <xdr:row>1</xdr:row>
      <xdr:rowOff>1226572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r:embed="rId3">
          <a:extLst>
            <a:ext uri="{28A0092B-C50C-407E-A947-70E740481C1C}">
              <a14:useLocalDpi xmlns:a14="http://schemas.microsoft.com/office/drawing/2010/main"/>
            </a:ext>
          </a:extLst>
        </a:blip>
        <a:stretch>
          <a:fillRect/>
        </a:stretch>
      </xdr:blipFill>
      <xdr:spPr>
        <a:xfrm>
          <a:off x="495300" y="238125"/>
          <a:ext cx="1371600" cy="11811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198120</xdr:colOff>
      <xdr:row>66</xdr:row>
      <xdr:rowOff>78377</xdr:rowOff>
    </xdr:from>
    <xdr:to>
      <xdr:col>5</xdr:col>
      <xdr:colOff>929640</xdr:colOff>
      <xdr:row>70</xdr:row>
      <xdr:rowOff>111803</xdr:rowOff>
    </xdr:to>
    <xdr:grpSp>
      <xdr:nvGrpSpPr>
        <xdr:cNvPr id="6" name="Grupo 5">
          <a:extLst>
            <a:ext uri="{FF2B5EF4-FFF2-40B4-BE49-F238E27FC236}">
              <a16:creationId xmlns:a16="http://schemas.microsoft.com/office/drawing/2014/main" id="{00000000-0008-0000-0100-000006000000}"/>
            </a:ext>
          </a:extLst>
        </xdr:cNvPr>
        <xdr:cNvGrpSpPr>
          <a:grpSpLocks/>
        </xdr:cNvGrpSpPr>
      </xdr:nvGrpSpPr>
      <xdr:grpSpPr>
        <a:xfrm>
          <a:off x="200025" y="32594550"/>
          <a:ext cx="6048375" cy="762000"/>
          <a:chOff x="457200" y="21653863"/>
          <a:chExt cx="6913517" cy="773654"/>
        </a:xfrm>
      </xdr:grpSpPr>
      <xdr:pic>
        <xdr:nvPicPr>
          <xdr:cNvPr id="7" name="Picture 1">
            <a:extLst>
              <a:ext uri="{FF2B5EF4-FFF2-40B4-BE49-F238E27FC236}">
                <a16:creationId xmlns:a16="http://schemas.microsoft.com/office/drawing/2014/main" id="{00000000-0008-0000-0100-000007000000}"/>
              </a:ext>
            </a:extLst>
          </xdr:cNvPr>
          <xdr:cNvPicPr>
            <a:picLocks noChangeAspect="1"/>
          </xdr:cNvPicPr>
        </xdr:nvPicPr>
        <xdr:blipFill>
          <a:blip r:embed="rId1"/>
          <a:srcRect l="0" t="15776" r="43142" b="15184"/>
          <a:stretch>
            <a:fillRect/>
          </a:stretch>
        </xdr:blipFill>
        <xdr:spPr>
          <a:xfrm>
            <a:off x="457200" y="21653863"/>
            <a:ext cx="5342225" cy="773654"/>
          </a:xfrm>
          <a:prstGeom prst="rect"/>
        </xdr:spPr>
      </xdr:pic>
      <xdr:pic>
        <xdr:nvPicPr>
          <xdr:cNvPr id="8" name="Imagen 7">
            <a:extLst>
              <a:ext uri="{FF2B5EF4-FFF2-40B4-BE49-F238E27FC236}">
                <a16:creationId xmlns:a16="http://schemas.microsoft.com/office/drawing/2014/main" id="{00000000-0008-0000-0100-000008000000}"/>
              </a:ext>
            </a:extLst>
          </xdr:cNvPr>
          <xdr:cNvPicPr>
            <a:picLocks noChangeArrowheads="1" noChangeAspect="1"/>
          </xdr:cNvPicPr>
        </xdr:nvPicPr>
        <xdr:blipFill>
          <a:blip r:embed="rId2">
            <a:extLst>
              <a:ext uri="{28A0092B-C50C-407E-A947-70E740481C1C}">
                <a14:useLocalDpi xmlns:a14="http://schemas.microsoft.com/office/drawing/2010/main"/>
              </a:ext>
            </a:extLst>
          </a:blip>
          <a:stretch>
            <a:fillRect/>
          </a:stretch>
        </xdr:blipFill>
        <xdr:spPr bwMode="auto">
          <a:xfrm>
            <a:off x="6284686" y="21677538"/>
            <a:ext cx="1086031" cy="744583"/>
          </a:xfrm>
          <a:prstGeom prst="rect"/>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598714</xdr:colOff>
      <xdr:row>1</xdr:row>
      <xdr:rowOff>43542</xdr:rowOff>
    </xdr:from>
    <xdr:to>
      <xdr:col>2</xdr:col>
      <xdr:colOff>972094</xdr:colOff>
      <xdr:row>1</xdr:row>
      <xdr:rowOff>1226572</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r:embed="rId3">
          <a:extLst>
            <a:ext uri="{28A0092B-C50C-407E-A947-70E740481C1C}">
              <a14:useLocalDpi xmlns:a14="http://schemas.microsoft.com/office/drawing/2010/main"/>
            </a:ext>
          </a:extLst>
        </a:blip>
        <a:stretch>
          <a:fillRect/>
        </a:stretch>
      </xdr:blipFill>
      <xdr:spPr>
        <a:xfrm>
          <a:off x="800100" y="238125"/>
          <a:ext cx="1381125" cy="1181100"/>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478972</xdr:colOff>
      <xdr:row>1</xdr:row>
      <xdr:rowOff>65314</xdr:rowOff>
    </xdr:from>
    <xdr:to>
      <xdr:col>1</xdr:col>
      <xdr:colOff>1886494</xdr:colOff>
      <xdr:row>1</xdr:row>
      <xdr:rowOff>1248344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590550" y="171450"/>
          <a:ext cx="1409700" cy="1181100"/>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30480</xdr:colOff>
      <xdr:row>18</xdr:row>
      <xdr:rowOff>22860</xdr:rowOff>
    </xdr:from>
    <xdr:to>
      <xdr:col>6</xdr:col>
      <xdr:colOff>1059180</xdr:colOff>
      <xdr:row>20</xdr:row>
      <xdr:rowOff>83820</xdr:rowOff>
    </xdr:to>
    <xdr:pic>
      <xdr:nvPicPr>
        <xdr:cNvPr id="17409" name="Mostrar_filas">
          <a:extLst>
            <a:ext uri="{FF2B5EF4-FFF2-40B4-BE49-F238E27FC236}">
              <a16:creationId xmlns:a16="http://schemas.microsoft.com/office/drawing/2014/main" id="{00000000-0008-0000-0500-000001440000}"/>
            </a:ext>
          </a:extLst>
        </xdr:cNvPr>
        <xdr:cNvPicPr>
          <a:picLocks noChangeAspect="1"/>
        </xdr:cNvPicPr>
      </xdr:nvPicPr>
      <xdr:blipFill>
        <a:blip r:embed="rId1"/>
        <a:stretch>
          <a:fillRect/>
        </a:stretch>
      </xdr:blipFill>
      <xdr:spPr>
        <a:xfrm>
          <a:off x="10125075" y="7810500"/>
          <a:ext cx="1028700" cy="285750"/>
        </a:xfrm>
        <a:prstGeom prst="rect"/>
        <a:noFill/>
        <a:ln>
          <a:noFill/>
        </a:ln>
      </xdr:spPr>
    </xdr:pic>
    <xdr:clientData fLocksWithSheet="0"/>
  </xdr:twoCellAnchor>
  <xdr:twoCellAnchor editAs="oneCell">
    <xdr:from>
      <xdr:col>6</xdr:col>
      <xdr:colOff>38100</xdr:colOff>
      <xdr:row>16</xdr:row>
      <xdr:rowOff>22860</xdr:rowOff>
    </xdr:from>
    <xdr:to>
      <xdr:col>6</xdr:col>
      <xdr:colOff>1059180</xdr:colOff>
      <xdr:row>16</xdr:row>
      <xdr:rowOff>304800</xdr:rowOff>
    </xdr:to>
    <xdr:pic>
      <xdr:nvPicPr>
        <xdr:cNvPr id="17414" name="Restablecer">
          <a:extLst>
            <a:ext uri="{FF2B5EF4-FFF2-40B4-BE49-F238E27FC236}">
              <a16:creationId xmlns:a16="http://schemas.microsoft.com/office/drawing/2014/main" id="{00000000-0008-0000-0500-000006440000}"/>
            </a:ext>
          </a:extLst>
        </xdr:cNvPr>
        <xdr:cNvPicPr>
          <a:picLocks noChangeAspect="1"/>
        </xdr:cNvPicPr>
      </xdr:nvPicPr>
      <xdr:blipFill>
        <a:blip r:embed="rId2"/>
        <a:stretch>
          <a:fillRect/>
        </a:stretch>
      </xdr:blipFill>
      <xdr:spPr>
        <a:xfrm>
          <a:off x="10134600" y="7210425"/>
          <a:ext cx="1019175" cy="285750"/>
        </a:xfrm>
        <a:prstGeom prst="rect"/>
        <a:noFill/>
        <a:ln>
          <a:noFill/>
        </a:ln>
      </xdr:spPr>
    </xdr:pic>
    <xdr:clientData fLocksWithSheet="0"/>
  </xdr:twoCellAnchor>
  <xdr:twoCellAnchor editAs="oneCell">
    <xdr:from>
      <xdr:col>6</xdr:col>
      <xdr:colOff>30480</xdr:colOff>
      <xdr:row>16</xdr:row>
      <xdr:rowOff>327660</xdr:rowOff>
    </xdr:from>
    <xdr:to>
      <xdr:col>6</xdr:col>
      <xdr:colOff>1059180</xdr:colOff>
      <xdr:row>18</xdr:row>
      <xdr:rowOff>7620</xdr:rowOff>
    </xdr:to>
    <xdr:pic>
      <xdr:nvPicPr>
        <xdr:cNvPr id="17415" name="Paso1">
          <a:extLst>
            <a:ext uri="{FF2B5EF4-FFF2-40B4-BE49-F238E27FC236}">
              <a16:creationId xmlns:a16="http://schemas.microsoft.com/office/drawing/2014/main" id="{00000000-0008-0000-0500-000007440000}"/>
            </a:ext>
          </a:extLst>
        </xdr:cNvPr>
        <xdr:cNvPicPr>
          <a:picLocks noChangeAspect="1"/>
        </xdr:cNvPicPr>
      </xdr:nvPicPr>
      <xdr:blipFill>
        <a:blip r:embed="rId3"/>
        <a:stretch>
          <a:fillRect/>
        </a:stretch>
      </xdr:blipFill>
      <xdr:spPr>
        <a:xfrm>
          <a:off x="10125075" y="7515225"/>
          <a:ext cx="1028700" cy="276225"/>
        </a:xfrm>
        <a:prstGeom prst="rect"/>
        <a:noFill/>
        <a:ln>
          <a:noFill/>
        </a:ln>
      </xdr:spPr>
    </xdr:pic>
    <xdr:clientData fLocksWithSheet="0"/>
  </xdr:twoCellAnchor>
  <xdr:twoCellAnchor editAs="oneCell">
    <xdr:from>
      <xdr:col>2</xdr:col>
      <xdr:colOff>115994</xdr:colOff>
      <xdr:row>9</xdr:row>
      <xdr:rowOff>605367</xdr:rowOff>
    </xdr:from>
    <xdr:to>
      <xdr:col>3</xdr:col>
      <xdr:colOff>1518074</xdr:colOff>
      <xdr:row>9</xdr:row>
      <xdr:rowOff>2648466</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r:embed="rId4"/>
        <a:stretch>
          <a:fillRect/>
        </a:stretch>
      </xdr:blipFill>
      <xdr:spPr>
        <a:xfrm>
          <a:off x="2238375" y="3324225"/>
          <a:ext cx="5619750" cy="2038350"/>
        </a:xfrm>
        <a:prstGeom prst="rect"/>
      </xdr:spPr>
    </xdr:pic>
    <xdr:clientData/>
  </xdr:twoCellAnchor>
  <xdr:twoCellAnchor editAs="oneCell">
    <xdr:from>
      <xdr:col>1</xdr:col>
      <xdr:colOff>304800</xdr:colOff>
      <xdr:row>1</xdr:row>
      <xdr:rowOff>50800</xdr:rowOff>
    </xdr:from>
    <xdr:to>
      <xdr:col>1</xdr:col>
      <xdr:colOff>1712322</xdr:colOff>
      <xdr:row>1</xdr:row>
      <xdr:rowOff>1233830</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r:embed="rId5">
          <a:extLst>
            <a:ext uri="{28A0092B-C50C-407E-A947-70E740481C1C}">
              <a14:useLocalDpi xmlns:a14="http://schemas.microsoft.com/office/drawing/2010/main"/>
            </a:ext>
          </a:extLst>
        </a:blip>
        <a:stretch>
          <a:fillRect/>
        </a:stretch>
      </xdr:blipFill>
      <xdr:spPr>
        <a:xfrm>
          <a:off x="476250" y="152400"/>
          <a:ext cx="1409700" cy="1181100"/>
        </a:xfrm>
        <a:prstGeom prst="rec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576944</xdr:colOff>
      <xdr:row>1</xdr:row>
      <xdr:rowOff>76200</xdr:rowOff>
    </xdr:from>
    <xdr:to>
      <xdr:col>2</xdr:col>
      <xdr:colOff>864326</xdr:colOff>
      <xdr:row>1</xdr:row>
      <xdr:rowOff>1259230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695325" y="180975"/>
          <a:ext cx="1371600" cy="1181100"/>
        </a:xfrm>
        <a:prstGeom prst="rec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816428</xdr:colOff>
      <xdr:row>1</xdr:row>
      <xdr:rowOff>65315</xdr:rowOff>
    </xdr:from>
    <xdr:to>
      <xdr:col>1</xdr:col>
      <xdr:colOff>2225038</xdr:colOff>
      <xdr:row>1</xdr:row>
      <xdr:rowOff>1248345</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971550" y="180975"/>
          <a:ext cx="1409700" cy="1181100"/>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533400</xdr:colOff>
      <xdr:row>1</xdr:row>
      <xdr:rowOff>87085</xdr:rowOff>
    </xdr:from>
    <xdr:to>
      <xdr:col>2</xdr:col>
      <xdr:colOff>820782</xdr:colOff>
      <xdr:row>1</xdr:row>
      <xdr:rowOff>1270115</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647700" y="200025"/>
          <a:ext cx="1371600" cy="1181100"/>
        </a:xfrm>
        <a:prstGeom prst="rect"/>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xdr:col>
      <xdr:colOff>31297</xdr:colOff>
      <xdr:row>2</xdr:row>
      <xdr:rowOff>10886</xdr:rowOff>
    </xdr:from>
    <xdr:to>
      <xdr:col>4</xdr:col>
      <xdr:colOff>1157019</xdr:colOff>
      <xdr:row>7</xdr:row>
      <xdr:rowOff>24947</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r:embed="rId1"/>
        <a:stretch>
          <a:fillRect/>
        </a:stretch>
      </xdr:blipFill>
      <xdr:spPr>
        <a:xfrm>
          <a:off x="9315450" y="1495425"/>
          <a:ext cx="6105525" cy="3400425"/>
        </a:xfrm>
        <a:prstGeom prst="rect"/>
      </xdr:spPr>
    </xdr:pic>
    <xdr:clientData/>
  </xdr:twoCellAnchor>
  <xdr:twoCellAnchor editAs="oneCell">
    <xdr:from>
      <xdr:col>1</xdr:col>
      <xdr:colOff>391886</xdr:colOff>
      <xdr:row>1</xdr:row>
      <xdr:rowOff>65315</xdr:rowOff>
    </xdr:from>
    <xdr:to>
      <xdr:col>1</xdr:col>
      <xdr:colOff>1799408</xdr:colOff>
      <xdr:row>1</xdr:row>
      <xdr:rowOff>1248345</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552450" y="257175"/>
          <a:ext cx="1409700" cy="1181100"/>
        </a:xfrm>
        <a:prstGeom prst="rect"/>
      </xdr:spPr>
    </xdr:pic>
    <xdr:clientData/>
  </xdr:twoCellAnchor>
</xdr:wsDr>
</file>

<file path=xl/tables/table1.xml><?xml version="1.0" encoding="utf-8"?>
<table xmlns="http://schemas.openxmlformats.org/spreadsheetml/2006/main" id="5" name="Tabla5" displayName="Tabla5" ref="B3:I14" totalsRowShown="0" headerRowDxfId="89" dataDxfId="87" headerRowBorderDxfId="88">
  <autoFilter ref="B3:I14"/>
  <tableColumns count="8">
    <tableColumn id="2" name="CULTIVO" dataDxfId="86"/>
    <tableColumn id="5" name="SISTEMA DE RIEGO PROPUESTO" dataDxfId="85"/>
    <tableColumn id="6" name="EFICIENCIA DE APLICACIÓN SISTEMA DE RIEGO PROPUESTO" dataDxfId="84"/>
    <tableColumn id="7" name="REDUCCIÓN CONSUMO DE AGUA" dataDxfId="83"/>
    <tableColumn id="8" name="DATOS TÉCNICOS RELEVANTES PARA DETERMINAR LA VIABILIDAD DEL SISTEMA DE RIEGO PROPUESTO" dataDxfId="82"/>
    <tableColumn id="9" name="ALGUNOS COMERCIALIZADORES NACIONALES" dataDxfId="81"/>
    <tableColumn id="10" name="CATÁLOGOS DE TECNOLOGÍAS DISPONIBLES EN EL MERCADO COLOMBIANO" dataDxfId="80"/>
    <tableColumn id="12" name="FUENTES RELACIONADAS" dataDxfId="79"/>
  </tableColumns>
  <tableStyleInfo name="TableStyleMedium2" showFirstColumn="0" showLastColumn="0" showRowStripes="1" showColumnStripes="0"/>
</table>
</file>

<file path=xl/tables/table10.xml><?xml version="1.0" encoding="utf-8"?>
<table xmlns="http://schemas.openxmlformats.org/spreadsheetml/2006/main" id="3" name="Tabla3" displayName="Tabla3" ref="B3:M134" totalsRowShown="0" headerRowDxfId="31" dataDxfId="29" tableBorderDxfId="28" headerRowBorderDxfId="30">
  <autoFilter ref="B3:M134"/>
  <tableColumns count="12">
    <tableColumn id="1" name="MARCA" dataDxfId="27"/>
    <tableColumn id="2" name="TECNOLOGÍA" dataDxfId="26"/>
    <tableColumn id="3" name="DISPONIBILIDAD" dataDxfId="25"/>
    <tableColumn id="4" name="TIPO DE VEHÍCULO" dataDxfId="24"/>
    <tableColumn id="13" name="TIPO DE_x000a_COMBUSTIBLE" dataDxfId="23"/>
    <tableColumn id="6" name="REFERENCIA DEL VEHÍCULO" dataDxfId="22"/>
    <tableColumn id="7" name="TIPO DE MOTOR SUSTENTABLE" dataDxfId="21"/>
    <tableColumn id="8" name="TIPO DE MOTOR DE COMBUSTIÓN" dataDxfId="20"/>
    <tableColumn id="9" name="POTENCIA MÁXIMA_x000a_(kW)" dataDxfId="19"/>
    <tableColumn id="10" name="POTENCIA MÁXIMA_x000a_(HP)" dataDxfId="18"/>
    <tableColumn id="11" name="AUTONOMÍA_x000a_(km/recarga completa)" dataDxfId="17"/>
    <tableColumn id="12" name="EMISIONES_x000a_(gCO2e/km)" dataDxfId="16"/>
  </tableColumns>
  <tableStyleInfo name="TableStyleMedium2" showFirstColumn="0" showLastColumn="0" showRowStripes="1" showColumnStripes="0"/>
</table>
</file>

<file path=xl/tables/table11.xml><?xml version="1.0" encoding="utf-8"?>
<table xmlns="http://schemas.openxmlformats.org/spreadsheetml/2006/main" id="6" name="Tabla17" displayName="Tabla17" ref="B9:M27" totalsRowShown="0" headerRowDxfId="15" dataDxfId="13" tableBorderDxfId="12" headerRowBorderDxfId="14">
  <autoFilter ref="B9:M27"/>
  <tableColumns count="12">
    <tableColumn id="1" name="NOMBRE DE LA CERTIFICACIÓN" dataDxfId="11"/>
    <tableColumn id="2" name="DESCRIPCIÓN DE LA CERTIFICACIÓN" dataDxfId="10"/>
    <tableColumn id="3" name="COSTO DE IMPLEMENTACIÓN" dataDxfId="9"/>
    <tableColumn id="4" name="SECTOR" dataDxfId="8"/>
    <tableColumn id="5" name="MITIGACIÓN AL CAMBIO CLIMÁTICO" dataDxfId="7"/>
    <tableColumn id="6" name="ADAPTACIÓN AL CAMBIO CLIMÁTICO" dataDxfId="6"/>
    <tableColumn id="7" name="GESTIÓN DEL SUELO" dataDxfId="5"/>
    <tableColumn id="8" name="BIODIVERSIDAD Y SERVICIOS ECOSISTÉMICOS" dataDxfId="4"/>
    <tableColumn id="9" name="GESTIÓN DEL AGUA" dataDxfId="3"/>
    <tableColumn id="10" name="ENLACE" dataDxfId="2"/>
    <tableColumn id="11" name="ALINEACIÓN CON LA TAXONOMÍA VERDE DE COLOMBIA" dataDxfId="1"/>
    <tableColumn id="12" name="GRADO DE ALINEACIÓN CON LA TVC" dataDxfId="0"/>
  </tableColumns>
  <tableStyleInfo name="TableStyleMedium2" showFirstColumn="0" showLastColumn="0" showRowStripes="1" showColumnStripes="0"/>
</table>
</file>

<file path=xl/tables/table2.xml><?xml version="1.0" encoding="utf-8"?>
<table xmlns="http://schemas.openxmlformats.org/spreadsheetml/2006/main" id="9" name="F.Carga" displayName="F.Carga" ref="A1:A3" totalsRowShown="0">
  <autoFilter ref="A1:A3"/>
  <tableColumns count="1">
    <tableColumn id="1" name="F.Carga"/>
  </tableColumns>
  <tableStyleInfo name="TableStyleMedium2" showFirstColumn="0" showLastColumn="0" showRowStripes="1" showColumnStripes="0"/>
</table>
</file>

<file path=xl/tables/table3.xml><?xml version="1.0" encoding="utf-8"?>
<table xmlns="http://schemas.openxmlformats.org/spreadsheetml/2006/main" id="10" name="F.pasajeros" displayName="F.pasajeros" ref="B1:B3" totalsRowShown="0">
  <autoFilter ref="B1:B3"/>
  <tableColumns count="1">
    <tableColumn id="1" name="F.Pasajeros"/>
  </tableColumns>
  <tableStyleInfo name="TableStyleMedium2" showFirstColumn="0" showLastColumn="0" showRowStripes="1" showColumnStripes="0"/>
</table>
</file>

<file path=xl/tables/table4.xml><?xml version="1.0" encoding="utf-8"?>
<table xmlns="http://schemas.openxmlformats.org/spreadsheetml/2006/main" id="11" name="FM.Carga" displayName="FM.Carga" ref="C1:C9" totalsRowShown="0">
  <autoFilter ref="C1:C9"/>
  <tableColumns count="1">
    <tableColumn id="1" name="FM.Carga"/>
  </tableColumns>
  <tableStyleInfo name="TableStyleMedium2" showFirstColumn="0" showLastColumn="0" showRowStripes="1" showColumnStripes="0"/>
</table>
</file>

<file path=xl/tables/table5.xml><?xml version="1.0" encoding="utf-8"?>
<table xmlns="http://schemas.openxmlformats.org/spreadsheetml/2006/main" id="1" name="Navegación" displayName="Navegación" ref="D1:D3" totalsRowShown="0">
  <autoFilter ref="D1:D3"/>
  <tableColumns count="1">
    <tableColumn id="1" name="Navegación"/>
  </tableColumns>
  <tableStyleInfo name="TableStyleMedium2" showFirstColumn="0" showLastColumn="0" showRowStripes="1" showColumnStripes="0"/>
</table>
</file>

<file path=xl/tables/table6.xml><?xml version="1.0" encoding="utf-8"?>
<table xmlns="http://schemas.openxmlformats.org/spreadsheetml/2006/main" id="7" name="Tipo_de_carga" displayName="Tipo_de_carga" ref="E1:E5" totalsRowShown="0">
  <autoFilter ref="E1:E5"/>
  <tableColumns count="1">
    <tableColumn id="1" name="Tipo_de_carga"/>
  </tableColumns>
  <tableStyleInfo name="TableStyleMedium2" showFirstColumn="0" showLastColumn="0" showRowStripes="1" showColumnStripes="0"/>
</table>
</file>

<file path=xl/tables/table7.xml><?xml version="1.0" encoding="utf-8"?>
<table xmlns="http://schemas.openxmlformats.org/spreadsheetml/2006/main" id="8" name="Embarcación" displayName="Embarcación" ref="F1:F3" totalsRowShown="0">
  <autoFilter ref="F1:F3"/>
  <tableColumns count="1">
    <tableColumn id="1" name="Embarcación"/>
  </tableColumns>
  <tableStyleInfo name="TableStyleMedium2" showFirstColumn="0" showLastColumn="0" showRowStripes="1" showColumnStripes="0"/>
</table>
</file>

<file path=xl/tables/table8.xml><?xml version="1.0" encoding="utf-8"?>
<table xmlns="http://schemas.openxmlformats.org/spreadsheetml/2006/main" id="2" name="Tabla2" displayName="Tabla2" ref="B3:O95" totalsRowShown="0" headerRowDxfId="66" dataDxfId="64" tableBorderDxfId="63" headerRowBorderDxfId="65">
  <autoFilter ref="B3:O95"/>
  <sortState ref="B4:O95">
    <sortCondition sortBy="value" ref="C4:C95"/>
  </sortState>
  <tableColumns count="14">
    <tableColumn id="1" name="MARCA" dataDxfId="62"/>
    <tableColumn id="2" name="TECNOLOGÍA" dataDxfId="61"/>
    <tableColumn id="3" name="UTILIDAD" dataDxfId="60"/>
    <tableColumn id="4" name="DISPONIBILIDAD" dataDxfId="59"/>
    <tableColumn id="5" name="TIPO DE VEHÍCULO" dataDxfId="58"/>
    <tableColumn id="15" name="TIPO DE_x000a_COMBUSTIBLE" dataDxfId="57"/>
    <tableColumn id="7" name="REFERENCIA DEL VEHÍCULO" dataDxfId="56"/>
    <tableColumn id="8" name="TIPO DE MOTOR SUSTENTABLE" dataDxfId="55"/>
    <tableColumn id="9" name="TIPO DE MOTOR DE COMBUSTIÓN" dataDxfId="54"/>
    <tableColumn id="10" name="POTENCIA MÁXIMA_x000a_(kW)" dataDxfId="53"/>
    <tableColumn id="11" name="POTENCIA MÁXIMA_x000a_(HP)" dataDxfId="52"/>
    <tableColumn id="12" name="AUTONOMÍA_x000a_(km/recarga completa)" dataDxfId="51"/>
    <tableColumn id="13" name="CAPACIDAD DE CARGA_x000a_(t)" dataDxfId="50"/>
    <tableColumn id="14" name="CAPACIDAD DE PASAJEROS" dataDxfId="49"/>
  </tableColumns>
  <tableStyleInfo name="TableStyleMedium2" showFirstColumn="0" showLastColumn="0" showRowStripes="1" showColumnStripes="0"/>
</table>
</file>

<file path=xl/tables/table9.xml><?xml version="1.0" encoding="utf-8"?>
<table xmlns="http://schemas.openxmlformats.org/spreadsheetml/2006/main" id="4" name="Tabla4" displayName="Tabla4" ref="B3:N53" totalsRowShown="0" headerRowDxfId="48" dataDxfId="46" tableBorderDxfId="45" headerRowBorderDxfId="47">
  <autoFilter ref="B3:N53"/>
  <tableColumns count="13">
    <tableColumn id="1" name="MARCA" dataDxfId="44"/>
    <tableColumn id="13" name="UTILIDAD" dataDxfId="43"/>
    <tableColumn id="11" name="TIPO DE VEHÍCULO" dataDxfId="42"/>
    <tableColumn id="12" name="TIPO DE_x000a_COMBUSTIBLE" dataDxfId="41"/>
    <tableColumn id="2" name="REFERENCIA DEL VEHÍCULO" dataDxfId="40"/>
    <tableColumn id="6" name="TIPO DE MOTOR SUSTENTABLE" dataDxfId="39"/>
    <tableColumn id="7" name="TRANSMISIÓN ELÉCTRICA" dataDxfId="38"/>
    <tableColumn id="8" name="POTENCIA MÁXIMA_x000a_(MW)" dataDxfId="37"/>
    <tableColumn id="9" name="POTENCIA MÁXIMA_x000a_(HP)" dataDxfId="36"/>
    <tableColumn id="10" name="VELOCIDAD MÁXIMA_x000a_(km/h)" dataDxfId="35"/>
    <tableColumn id="3" name="Peso de la locomotora (toneladas)" dataDxfId="34"/>
    <tableColumn id="4" name="Longitud (metros)" dataDxfId="33"/>
    <tableColumn id="5" name="Altura máxima (metros)" dataDxfId="32"/>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hyperlink" Target="http://www.upme.gov.co/Calculadora_Emisiones/aplicacion/calculadora.html" TargetMode="External" /><Relationship Id="rId2" Type="http://schemas.openxmlformats.org/officeDocument/2006/relationships/hyperlink" Target="https://www.eea.europa.eu/data-and-maps/daviz/specific-co2-emissions-per-tonne-2#tab-chart_1" TargetMode="External" /><Relationship Id="rId3" Type="http://schemas.openxmlformats.org/officeDocument/2006/relationships/hyperlink" Target="https://www.taxonomiaverde.gov.co/webcenter/portal/TaxonomaVerde" TargetMode="External" /><Relationship Id="rId4" Type="http://schemas.openxmlformats.org/officeDocument/2006/relationships/hyperlink" Target="https://www.taxonomiaverde.gov.co/webcenter/ShowProperty?nodeId=/ConexionContent/WCC_CLUSTER-236638" TargetMode="External" /><Relationship Id="rId5" Type="http://schemas.openxmlformats.org/officeDocument/2006/relationships/drawing" Target="../drawings/drawing1.xml" /><Relationship Id="rId6"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20" Type="http://schemas.openxmlformats.org/officeDocument/2006/relationships/drawing" Target="../drawings/drawing8.xml" /><Relationship Id="rId11" Type="http://schemas.openxmlformats.org/officeDocument/2006/relationships/hyperlink" Target="https://agricapture.com/portfolio/the-climate-friendly-rice-standard/" TargetMode="External" /><Relationship Id="rId10" Type="http://schemas.openxmlformats.org/officeDocument/2006/relationships/hyperlink" Target="https://files.fairtrade.net/standards/SPO_SP.pdf" TargetMode="External" /><Relationship Id="rId21" Type="http://schemas.openxmlformats.org/officeDocument/2006/relationships/printerSettings" Target="../printerSettings/printerSettings9.bin" /><Relationship Id="rId13" Type="http://schemas.openxmlformats.org/officeDocument/2006/relationships/hyperlink" Target="https://www.globalgap.org/es/who-we-are/members/become-a-member/Membership-Categories-and-Fees/index.html" TargetMode="External" /><Relationship Id="rId12" Type="http://schemas.openxmlformats.org/officeDocument/2006/relationships/hyperlink" Target="https://regenorganic.org/wp-content/uploads/2021/02/ROC_ROC_STD_FR_v5.pdf" TargetMode="External" /><Relationship Id="rId1" Type="http://schemas.openxmlformats.org/officeDocument/2006/relationships/hyperlink" Target="https://ggn.org/About" TargetMode="External" /><Relationship Id="rId2" Type="http://schemas.openxmlformats.org/officeDocument/2006/relationships/hyperlink" Target="https://www.ecocert.com/es-CO/detaile-de-certification/agricultura-organica-en-colombia-res.0187---06-y-199---16" TargetMode="External" /><Relationship Id="rId3" Type="http://schemas.openxmlformats.org/officeDocument/2006/relationships/hyperlink" Target="https://d24000000cewpeai.my.salesforce.com/sfc/p/#24000000ceWp/a/4H000002Wojq/_s2go7PYGm4WZPbVoBbPYwEhSlsM9Y2fDmBPEYQusSA" TargetMode="External" /><Relationship Id="rId4" Type="http://schemas.openxmlformats.org/officeDocument/2006/relationships/hyperlink" Target="https://rsb.org/wp-content/uploads/2020/07/RSB-Guide-to-the-RSB-Standard-1.pdf" TargetMode="External" /><Relationship Id="rId9" Type="http://schemas.openxmlformats.org/officeDocument/2006/relationships/hyperlink" Target="https://www.ams.usda.gov/rules-regulations/proposed-rules" TargetMode="External" /><Relationship Id="rId15" Type="http://schemas.openxmlformats.org/officeDocument/2006/relationships/hyperlink" Target="https://www.proterrafoundation.org/wp-content/uploads/2020/10/ProTerra-Standard-V4.1_EN.pdf" TargetMode="External" /><Relationship Id="rId14" Type="http://schemas.openxmlformats.org/officeDocument/2006/relationships/hyperlink" Target="https://www.anla.gov.co/01_anla/allcategories-es-es/245-tramites-y-servicios/tramites/permisos-y-autorizaciones/otorgar-derecho-sello-ambiental-colombiano" TargetMode="External" /><Relationship Id="rId17" Type="http://schemas.openxmlformats.org/officeDocument/2006/relationships/hyperlink" Target="https://www.iscc-system.org/" TargetMode="External" /><Relationship Id="rId16" Type="http://schemas.openxmlformats.org/officeDocument/2006/relationships/hyperlink" Target="https://www.ecocert.com/es-CO/detaile-de-certification/agricultura-sostenible-rainforest-alliance" TargetMode="External" /><Relationship Id="rId5" Type="http://schemas.openxmlformats.org/officeDocument/2006/relationships/hyperlink" Target="https://fsc.org/es/newscentre/standards/publicacion-del-estandar-nacional-de-manejo-forestal-responsable-fsc-de" TargetMode="External" /><Relationship Id="rId19" Type="http://schemas.openxmlformats.org/officeDocument/2006/relationships/table" Target="../tables/table11.xml" /><Relationship Id="rId6" Type="http://schemas.openxmlformats.org/officeDocument/2006/relationships/hyperlink" Target="https://cdn.pefc.org/pefc.es/media/2020-09/80ee4fd5-0607-48e2-91bd-0f8ca6c5b43d/e033714f-3fee-51ac-aaaf-523704721399.pdf" TargetMode="External" /><Relationship Id="rId18" Type="http://schemas.openxmlformats.org/officeDocument/2006/relationships/hyperlink" Target="https://www.ifoam.bio/our-work/how/standards-certification/organic-guarantee-system/ifoam-standard" TargetMode="External" /><Relationship Id="rId7" Type="http://schemas.openxmlformats.org/officeDocument/2006/relationships/hyperlink" Target="https://www.finagro.com.co/atencion-servicios-ciudadania/tramites-opa-consulta-informacion/incentivos/cif-certificado-incentivo-forestal" TargetMode="External" /><Relationship Id="rId8" Type="http://schemas.openxmlformats.org/officeDocument/2006/relationships/hyperlink" Target="https://grsbeef.org/national-roundtables/" TargetMode="Externa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drawing" Target="../drawings/drawing3.x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table" Target="../tables/table2.xml" /><Relationship Id="rId2" Type="http://schemas.openxmlformats.org/officeDocument/2006/relationships/table" Target="../tables/table3.xml" /><Relationship Id="rId3" Type="http://schemas.openxmlformats.org/officeDocument/2006/relationships/table" Target="../tables/table4.xml" /><Relationship Id="rId4" Type="http://schemas.openxmlformats.org/officeDocument/2006/relationships/table" Target="../tables/table5.xml" /><Relationship Id="rId5" Type="http://schemas.openxmlformats.org/officeDocument/2006/relationships/table" Target="../tables/table6.xml" /><Relationship Id="rId6" Type="http://schemas.openxmlformats.org/officeDocument/2006/relationships/table" Target="../tables/table7.xml"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table" Target="../tables/table8.xml" /><Relationship Id="rId2" Type="http://schemas.openxmlformats.org/officeDocument/2006/relationships/drawing" Target="../drawings/drawing5.xml" /><Relationship Id="rId3"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table" Target="../tables/table9.xml" /><Relationship Id="rId2" Type="http://schemas.openxmlformats.org/officeDocument/2006/relationships/drawing" Target="../drawings/drawing6.x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table" Target="../tables/table10.xml" /><Relationship Id="rId2" Type="http://schemas.openxmlformats.org/officeDocument/2006/relationships/drawing" Target="../drawings/drawing7.x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AB5D44A-83F4-4031-AF79-60DFF785014A}">
  <sheetPr codeName="Hoja2"/>
  <dimension ref="B2:M25"/>
  <sheetViews>
    <sheetView showGridLines="0" showRowColHeaders="0" tabSelected="1" zoomScale="80" zoomScaleNormal="80" workbookViewId="0" topLeftCell="A11">
      <selection pane="topLeft" activeCell="B23" sqref="B23:F23"/>
    </sheetView>
  </sheetViews>
  <sheetFormatPr defaultColWidth="11.444285714285714" defaultRowHeight="14.4"/>
  <cols>
    <col min="1" max="1" width="2.7142857142857144" style="22" customWidth="1"/>
    <col min="2" max="2" width="16.285714285714285" style="22" customWidth="1"/>
    <col min="3" max="3" width="12.285714285714286" style="22" customWidth="1"/>
    <col min="4" max="4" width="23.285714285714285" style="22" customWidth="1"/>
    <col min="5" max="6" width="45" style="22" customWidth="1"/>
    <col min="7" max="16384" width="11.428571428571429" style="22"/>
  </cols>
  <sheetData>
    <row r="1" ht="15" thickBot="1"/>
    <row r="2" spans="2:6" ht="102" customHeight="1">
      <c r="B2" s="200"/>
      <c r="C2" s="201"/>
      <c r="D2" s="202" t="s">
        <v>0</v>
      </c>
      <c r="E2" s="203"/>
      <c r="F2" s="204"/>
    </row>
    <row r="3" spans="2:6" ht="43.2" customHeight="1">
      <c r="B3" s="226" t="s">
        <v>1</v>
      </c>
      <c r="C3" s="227"/>
      <c r="D3" s="228" t="s">
        <v>2</v>
      </c>
      <c r="E3" s="228"/>
      <c r="F3" s="229"/>
    </row>
    <row r="4" spans="2:13" ht="46.95" customHeight="1">
      <c r="B4" s="217"/>
      <c r="C4" s="218"/>
      <c r="D4" s="219" t="s">
        <v>3</v>
      </c>
      <c r="E4" s="219"/>
      <c r="F4" s="220"/>
      <c r="H4" s="37"/>
      <c r="I4" s="37" t="s">
        <v>4</v>
      </c>
      <c r="J4" s="38"/>
      <c r="K4" s="38"/>
      <c r="L4" s="38"/>
      <c r="M4" s="38"/>
    </row>
    <row r="5" spans="2:13" ht="69" customHeight="1">
      <c r="B5" s="211"/>
      <c r="C5" s="212"/>
      <c r="D5" s="209" t="s">
        <v>5</v>
      </c>
      <c r="E5" s="207"/>
      <c r="F5" s="208"/>
      <c r="H5" s="37"/>
      <c r="I5" s="37"/>
      <c r="J5" s="38"/>
      <c r="K5" s="38"/>
      <c r="L5" s="38"/>
      <c r="M5" s="38"/>
    </row>
    <row r="6" spans="2:13" ht="241.2" customHeight="1">
      <c r="B6" s="211"/>
      <c r="C6" s="212"/>
      <c r="D6" s="209" t="s">
        <v>6</v>
      </c>
      <c r="E6" s="209"/>
      <c r="F6" s="210"/>
      <c r="H6" s="37"/>
      <c r="I6" s="37"/>
      <c r="J6" s="38"/>
      <c r="K6" s="38"/>
      <c r="L6" s="38"/>
      <c r="M6" s="38"/>
    </row>
    <row r="7" spans="2:13" ht="166.95" customHeight="1" thickBot="1">
      <c r="B7" s="221"/>
      <c r="C7" s="222"/>
      <c r="D7" s="223" t="s">
        <v>7</v>
      </c>
      <c r="E7" s="224"/>
      <c r="F7" s="225"/>
      <c r="H7" s="37"/>
      <c r="I7" s="37" t="s">
        <v>8</v>
      </c>
      <c r="J7" s="38"/>
      <c r="K7" s="38"/>
      <c r="L7" s="38"/>
      <c r="M7" s="38"/>
    </row>
    <row r="8" spans="2:13" ht="4.2" customHeight="1" thickBot="1">
      <c r="B8" s="71"/>
      <c r="C8" s="71"/>
      <c r="D8" s="69"/>
      <c r="E8" s="70"/>
      <c r="F8" s="70"/>
      <c r="H8" s="37"/>
      <c r="I8" s="37"/>
      <c r="J8" s="38"/>
      <c r="K8" s="38"/>
      <c r="L8" s="38"/>
      <c r="M8" s="38"/>
    </row>
    <row r="9" spans="2:13" s="40" customFormat="1" ht="31.95" customHeight="1">
      <c r="B9" s="233" t="s">
        <v>9</v>
      </c>
      <c r="C9" s="234"/>
      <c r="D9" s="234"/>
      <c r="E9" s="234"/>
      <c r="F9" s="235"/>
      <c r="H9" s="72"/>
      <c r="I9" s="72">
        <v>2022</v>
      </c>
      <c r="J9" s="73"/>
      <c r="K9" s="73"/>
      <c r="L9" s="73"/>
      <c r="M9" s="73"/>
    </row>
    <row r="10" spans="2:13" ht="67.2" customHeight="1">
      <c r="B10" s="213" t="s">
        <v>10</v>
      </c>
      <c r="C10" s="214"/>
      <c r="D10" s="215" t="s">
        <v>11</v>
      </c>
      <c r="E10" s="215"/>
      <c r="F10" s="216"/>
      <c r="H10" s="37"/>
      <c r="I10" s="37"/>
      <c r="J10" s="38"/>
      <c r="K10" s="38"/>
      <c r="L10" s="38"/>
      <c r="M10" s="38"/>
    </row>
    <row r="11" spans="2:13" ht="33" customHeight="1">
      <c r="B11" s="205" t="s">
        <v>12</v>
      </c>
      <c r="C11" s="206"/>
      <c r="D11" s="207" t="s">
        <v>13</v>
      </c>
      <c r="E11" s="207"/>
      <c r="F11" s="208"/>
      <c r="H11" s="37"/>
      <c r="I11" s="37"/>
      <c r="J11" s="38"/>
      <c r="K11" s="38"/>
      <c r="L11" s="38"/>
      <c r="M11" s="38"/>
    </row>
    <row r="12" spans="2:13" ht="49.95" customHeight="1">
      <c r="B12" s="205" t="s">
        <v>14</v>
      </c>
      <c r="C12" s="206"/>
      <c r="D12" s="207" t="s">
        <v>15</v>
      </c>
      <c r="E12" s="207"/>
      <c r="F12" s="208"/>
      <c r="H12" s="37"/>
      <c r="I12" s="37"/>
      <c r="J12" s="38"/>
      <c r="K12" s="38"/>
      <c r="L12" s="38"/>
      <c r="M12" s="38"/>
    </row>
    <row r="13" spans="2:13" ht="45" customHeight="1">
      <c r="B13" s="236" t="s">
        <v>16</v>
      </c>
      <c r="C13" s="207"/>
      <c r="D13" s="207" t="s">
        <v>17</v>
      </c>
      <c r="E13" s="207"/>
      <c r="F13" s="208"/>
      <c r="H13" s="37"/>
      <c r="I13" s="37">
        <v>106635</v>
      </c>
      <c r="J13" s="38"/>
      <c r="K13" s="38"/>
      <c r="L13" s="38"/>
      <c r="M13" s="38"/>
    </row>
    <row r="14" spans="2:13" ht="64.2" customHeight="1">
      <c r="B14" s="205" t="s">
        <v>18</v>
      </c>
      <c r="C14" s="206"/>
      <c r="D14" s="207" t="s">
        <v>19</v>
      </c>
      <c r="E14" s="207"/>
      <c r="F14" s="208"/>
      <c r="G14" s="22" t="s">
        <v>20</v>
      </c>
      <c r="H14" s="37"/>
      <c r="I14" s="37" t="s">
        <v>21</v>
      </c>
      <c r="J14" s="38"/>
      <c r="K14" s="38"/>
      <c r="L14" s="38"/>
      <c r="M14" s="38"/>
    </row>
    <row r="15" spans="2:13" ht="73.95" customHeight="1" thickBot="1">
      <c r="B15" s="230" t="s">
        <v>22</v>
      </c>
      <c r="C15" s="231"/>
      <c r="D15" s="224" t="s">
        <v>23</v>
      </c>
      <c r="E15" s="224"/>
      <c r="F15" s="225"/>
      <c r="H15" s="37"/>
      <c r="I15" s="37" t="s">
        <v>24</v>
      </c>
      <c r="J15" s="38"/>
      <c r="K15" s="38"/>
      <c r="L15" s="38"/>
      <c r="M15" s="38"/>
    </row>
    <row r="16" spans="8:13" ht="14.4">
      <c r="H16" s="38"/>
      <c r="I16" s="38"/>
      <c r="J16" s="38"/>
      <c r="K16" s="38"/>
      <c r="L16" s="38"/>
      <c r="M16" s="38"/>
    </row>
    <row r="17" spans="2:13" ht="14.4">
      <c r="B17" s="36" t="s">
        <v>25</v>
      </c>
      <c r="H17" s="37" t="s">
        <v>26</v>
      </c>
      <c r="I17" s="37" t="s">
        <v>27</v>
      </c>
      <c r="J17" s="38"/>
      <c r="K17" s="38"/>
      <c r="L17" s="38"/>
      <c r="M17" s="38"/>
    </row>
    <row r="18" spans="8:13" ht="14.4">
      <c r="H18" s="38"/>
      <c r="I18" s="38"/>
      <c r="J18" s="38"/>
      <c r="K18" s="38"/>
      <c r="L18" s="38"/>
      <c r="M18" s="38"/>
    </row>
    <row r="23" spans="2:6" ht="89.25" customHeight="1">
      <c r="B23" s="232" t="s">
        <v>28</v>
      </c>
      <c r="C23" s="232"/>
      <c r="D23" s="232"/>
      <c r="E23" s="232"/>
      <c r="F23" s="232"/>
    </row>
    <row r="25" spans="2:3" ht="13.2" customHeight="1">
      <c r="B25" s="17" t="s">
        <v>29</v>
      </c>
      <c r="C25" s="35"/>
    </row>
  </sheetData>
  <sheetProtection algorithmName="SHA-512" hashValue="AtiVqLZ0UFdcCoECVfoqRowtMgnXKyM5T0GIloRliijSENKUf9BQ3ClvsuwajPtA34Ru2YjO6CMk/6BoQ+M8gg==" saltValue="DdcvHBNDUCrZci7F6GxV2A==" spinCount="100000" sheet="1" objects="1" scenarios="1"/>
  <mergeCells count="26">
    <mergeCell ref="D3:F3"/>
    <mergeCell ref="B5:C5"/>
    <mergeCell ref="B15:C15"/>
    <mergeCell ref="D15:F15"/>
    <mergeCell ref="B23:F23"/>
    <mergeCell ref="B9:F9"/>
    <mergeCell ref="B13:C13"/>
    <mergeCell ref="D13:F13"/>
    <mergeCell ref="B14:C14"/>
    <mergeCell ref="D14:F14"/>
    <mergeCell ref="B2:C2"/>
    <mergeCell ref="D2:F2"/>
    <mergeCell ref="B12:C12"/>
    <mergeCell ref="D12:F12"/>
    <mergeCell ref="D5:F5"/>
    <mergeCell ref="D6:F6"/>
    <mergeCell ref="B6:C6"/>
    <mergeCell ref="B11:C11"/>
    <mergeCell ref="D11:F11"/>
    <mergeCell ref="B10:C10"/>
    <mergeCell ref="D10:F10"/>
    <mergeCell ref="B4:C4"/>
    <mergeCell ref="D4:F4"/>
    <mergeCell ref="B7:C7"/>
    <mergeCell ref="D7:F7"/>
    <mergeCell ref="B3:C3"/>
  </mergeCells>
  <hyperlinks>
    <hyperlink ref="B14:C14" r:id="rId1" display="Factor de emisión de CO2, CH4 y N2O para diésel B10, diésel marino, gasoil y gasolina"/>
    <hyperlink ref="B15:C15" r:id="rId2" display="Factor de referencia de emisiones de transporte marítimo "/>
    <hyperlink ref="B11:C11" r:id="rId3" display="Taxonomía Verde de Colombia"/>
    <hyperlink ref="B12:C12" r:id="rId4" display="Guía general de implementación de la Taxonomía Verde de Colombia"/>
  </hyperlinks>
  <pageMargins left="0.7" right="0.7" top="0.75" bottom="0.75" header="0.3" footer="0.3"/>
  <pageSetup orientation="portrait" paperSize="1" r:id="rId6"/>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BDBBD1-20C8-4CAE-83D4-9172A8728F86}">
  <sheetPr codeName="Hoja10">
    <tabColor rgb="FFB9D9A3"/>
  </sheetPr>
  <dimension ref="B2:M29"/>
  <sheetViews>
    <sheetView showGridLines="0" showRowColHeaders="0" zoomScale="70" zoomScaleNormal="70" workbookViewId="0" topLeftCell="A1">
      <selection pane="topLeft" activeCell="F5" sqref="F5"/>
    </sheetView>
  </sheetViews>
  <sheetFormatPr defaultColWidth="10.664285714285713" defaultRowHeight="14.4"/>
  <cols>
    <col min="1" max="1" width="2.4285714285714284" style="40" customWidth="1"/>
    <col min="2" max="2" width="32.42857142857143" style="40" customWidth="1"/>
    <col min="3" max="3" width="104.42857142857143" style="40" customWidth="1"/>
    <col min="4" max="4" width="74.71428571428571" style="40" customWidth="1"/>
    <col min="5" max="5" width="18.285714285714285" style="2" customWidth="1"/>
    <col min="6" max="8" width="30.285714285714285" style="40" customWidth="1"/>
    <col min="9" max="9" width="32" style="40" customWidth="1"/>
    <col min="10" max="10" width="30.285714285714285" style="40" customWidth="1"/>
    <col min="11" max="11" width="39" style="40" customWidth="1"/>
    <col min="12" max="12" width="88.28571428571429" style="40" customWidth="1"/>
    <col min="13" max="13" width="27.285714285714285" style="40" customWidth="1"/>
    <col min="14" max="16384" width="10.714285714285714" style="40"/>
  </cols>
  <sheetData>
    <row r="1" ht="15" thickBot="1"/>
    <row r="2" spans="2:13" s="22" customFormat="1" ht="102" customHeight="1" thickBot="1">
      <c r="B2" s="181"/>
      <c r="C2" s="287" t="s">
        <v>961</v>
      </c>
      <c r="D2" s="288"/>
      <c r="E2" s="288"/>
      <c r="F2" s="288"/>
      <c r="G2" s="288"/>
      <c r="H2" s="288"/>
      <c r="I2" s="288"/>
      <c r="J2" s="288"/>
      <c r="K2" s="288"/>
      <c r="L2" s="288"/>
      <c r="M2" s="289"/>
    </row>
    <row r="3" spans="3:13" s="22" customFormat="1" ht="3.6" customHeight="1" thickBot="1">
      <c r="C3" s="134"/>
      <c r="D3" s="134"/>
      <c r="E3" s="134"/>
      <c r="F3" s="134"/>
      <c r="G3" s="134"/>
      <c r="H3" s="134"/>
      <c r="I3" s="134"/>
      <c r="J3" s="134"/>
      <c r="K3" s="134"/>
      <c r="L3" s="134"/>
      <c r="M3" s="134"/>
    </row>
    <row r="4" spans="2:3" ht="24" customHeight="1">
      <c r="B4" s="321" t="s">
        <v>962</v>
      </c>
      <c r="C4" s="322"/>
    </row>
    <row r="5" spans="2:3" ht="93" customHeight="1">
      <c r="B5" s="183" t="s">
        <v>963</v>
      </c>
      <c r="C5" s="155" t="s">
        <v>964</v>
      </c>
    </row>
    <row r="6" spans="2:3" ht="81.45" customHeight="1">
      <c r="B6" s="185" t="s">
        <v>965</v>
      </c>
      <c r="C6" s="138" t="s">
        <v>966</v>
      </c>
    </row>
    <row r="7" spans="2:3" ht="66.6" customHeight="1" thickBot="1">
      <c r="B7" s="188" t="s">
        <v>967</v>
      </c>
      <c r="C7" s="147" t="s">
        <v>968</v>
      </c>
    </row>
    <row r="8" ht="3.6" customHeight="1"/>
    <row r="9" spans="2:13" s="46" customFormat="1" ht="73.95" customHeight="1">
      <c r="B9" s="191" t="s">
        <v>969</v>
      </c>
      <c r="C9" s="192" t="s">
        <v>970</v>
      </c>
      <c r="D9" s="192" t="s">
        <v>971</v>
      </c>
      <c r="E9" s="192" t="s">
        <v>31</v>
      </c>
      <c r="F9" s="192" t="s">
        <v>972</v>
      </c>
      <c r="G9" s="192" t="s">
        <v>973</v>
      </c>
      <c r="H9" s="192" t="s">
        <v>974</v>
      </c>
      <c r="I9" s="192" t="s">
        <v>975</v>
      </c>
      <c r="J9" s="192" t="s">
        <v>976</v>
      </c>
      <c r="K9" s="192" t="s">
        <v>977</v>
      </c>
      <c r="L9" s="192" t="s">
        <v>978</v>
      </c>
      <c r="M9" s="193" t="s">
        <v>979</v>
      </c>
    </row>
    <row r="10" spans="2:13" ht="355.95" customHeight="1">
      <c r="B10" s="194" t="s">
        <v>980</v>
      </c>
      <c r="C10" s="163" t="s">
        <v>981</v>
      </c>
      <c r="D10" s="164" t="s">
        <v>982</v>
      </c>
      <c r="E10" s="154" t="s">
        <v>983</v>
      </c>
      <c r="F10" s="165" t="s">
        <v>984</v>
      </c>
      <c r="G10" s="154"/>
      <c r="H10" s="165" t="s">
        <v>984</v>
      </c>
      <c r="I10" s="165" t="s">
        <v>984</v>
      </c>
      <c r="J10" s="165" t="s">
        <v>984</v>
      </c>
      <c r="K10" s="166" t="s">
        <v>985</v>
      </c>
      <c r="L10" s="163" t="s">
        <v>986</v>
      </c>
      <c r="M10" s="195" t="s">
        <v>963</v>
      </c>
    </row>
    <row r="11" spans="2:13" ht="375" customHeight="1">
      <c r="B11" s="196" t="s">
        <v>987</v>
      </c>
      <c r="C11" s="6" t="s">
        <v>988</v>
      </c>
      <c r="D11" s="3" t="s">
        <v>373</v>
      </c>
      <c r="E11" s="3" t="s">
        <v>989</v>
      </c>
      <c r="F11" s="44" t="s">
        <v>984</v>
      </c>
      <c r="G11" s="3"/>
      <c r="H11" s="44" t="s">
        <v>984</v>
      </c>
      <c r="I11" s="44" t="s">
        <v>984</v>
      </c>
      <c r="J11" s="44" t="s">
        <v>984</v>
      </c>
      <c r="K11" s="45" t="s">
        <v>990</v>
      </c>
      <c r="L11" s="6" t="s">
        <v>991</v>
      </c>
      <c r="M11" s="92" t="s">
        <v>963</v>
      </c>
    </row>
    <row r="12" spans="2:13" ht="324.45" customHeight="1">
      <c r="B12" s="196" t="s">
        <v>992</v>
      </c>
      <c r="C12" s="6" t="s">
        <v>993</v>
      </c>
      <c r="D12" s="43" t="s">
        <v>994</v>
      </c>
      <c r="E12" s="3" t="s">
        <v>995</v>
      </c>
      <c r="F12" s="44" t="s">
        <v>984</v>
      </c>
      <c r="G12" s="44" t="s">
        <v>984</v>
      </c>
      <c r="H12" s="44" t="s">
        <v>984</v>
      </c>
      <c r="I12" s="44" t="s">
        <v>984</v>
      </c>
      <c r="J12" s="44" t="s">
        <v>984</v>
      </c>
      <c r="K12" s="45" t="s">
        <v>996</v>
      </c>
      <c r="L12" s="6" t="s">
        <v>997</v>
      </c>
      <c r="M12" s="92" t="s">
        <v>963</v>
      </c>
    </row>
    <row r="13" spans="2:13" ht="180" customHeight="1">
      <c r="B13" s="196" t="s">
        <v>998</v>
      </c>
      <c r="C13" s="6" t="s">
        <v>999</v>
      </c>
      <c r="D13" s="6" t="s">
        <v>1000</v>
      </c>
      <c r="E13" s="3" t="s">
        <v>989</v>
      </c>
      <c r="F13" s="44" t="s">
        <v>984</v>
      </c>
      <c r="G13" s="3"/>
      <c r="H13" s="44" t="s">
        <v>984</v>
      </c>
      <c r="I13" s="44" t="s">
        <v>984</v>
      </c>
      <c r="J13" s="44" t="s">
        <v>984</v>
      </c>
      <c r="K13" s="45" t="s">
        <v>1001</v>
      </c>
      <c r="L13" s="6" t="s">
        <v>1002</v>
      </c>
      <c r="M13" s="92" t="s">
        <v>963</v>
      </c>
    </row>
    <row r="14" spans="2:13" ht="298.2" customHeight="1">
      <c r="B14" s="196" t="s">
        <v>1003</v>
      </c>
      <c r="C14" s="43" t="s">
        <v>1004</v>
      </c>
      <c r="D14" s="6" t="s">
        <v>1005</v>
      </c>
      <c r="E14" s="3" t="s">
        <v>989</v>
      </c>
      <c r="F14" s="44" t="s">
        <v>984</v>
      </c>
      <c r="G14" s="3"/>
      <c r="H14" s="44" t="s">
        <v>984</v>
      </c>
      <c r="I14" s="44" t="s">
        <v>984</v>
      </c>
      <c r="J14" s="44" t="s">
        <v>984</v>
      </c>
      <c r="K14" s="45" t="s">
        <v>1006</v>
      </c>
      <c r="L14" s="6" t="s">
        <v>1007</v>
      </c>
      <c r="M14" s="92" t="s">
        <v>963</v>
      </c>
    </row>
    <row r="15" spans="2:13" ht="67.2" customHeight="1">
      <c r="B15" s="196" t="s">
        <v>1008</v>
      </c>
      <c r="C15" s="6" t="s">
        <v>1009</v>
      </c>
      <c r="D15" s="3" t="s">
        <v>373</v>
      </c>
      <c r="E15" s="3" t="s">
        <v>1010</v>
      </c>
      <c r="F15" s="44" t="s">
        <v>984</v>
      </c>
      <c r="G15" s="3"/>
      <c r="H15" s="44" t="s">
        <v>984</v>
      </c>
      <c r="I15" s="3"/>
      <c r="J15" s="44" t="s">
        <v>984</v>
      </c>
      <c r="K15" s="45" t="s">
        <v>1011</v>
      </c>
      <c r="L15" s="6" t="s">
        <v>1012</v>
      </c>
      <c r="M15" s="92" t="s">
        <v>967</v>
      </c>
    </row>
    <row r="16" spans="2:13" ht="166.95" customHeight="1">
      <c r="B16" s="196" t="s">
        <v>1013</v>
      </c>
      <c r="C16" s="6" t="s">
        <v>1014</v>
      </c>
      <c r="D16" s="6" t="s">
        <v>1015</v>
      </c>
      <c r="E16" s="3" t="s">
        <v>1010</v>
      </c>
      <c r="F16" s="44" t="s">
        <v>984</v>
      </c>
      <c r="G16" s="3"/>
      <c r="H16" s="44" t="s">
        <v>984</v>
      </c>
      <c r="I16" s="44" t="s">
        <v>984</v>
      </c>
      <c r="J16" s="44" t="s">
        <v>984</v>
      </c>
      <c r="K16" s="45" t="s">
        <v>1016</v>
      </c>
      <c r="L16" s="6" t="s">
        <v>1017</v>
      </c>
      <c r="M16" s="92" t="s">
        <v>963</v>
      </c>
    </row>
    <row r="17" spans="2:13" ht="301.95" customHeight="1">
      <c r="B17" s="196" t="s">
        <v>1018</v>
      </c>
      <c r="C17" s="6" t="s">
        <v>1019</v>
      </c>
      <c r="D17" s="6" t="s">
        <v>1020</v>
      </c>
      <c r="E17" s="3" t="s">
        <v>1010</v>
      </c>
      <c r="F17" s="44" t="s">
        <v>984</v>
      </c>
      <c r="G17" s="3"/>
      <c r="H17" s="44" t="s">
        <v>984</v>
      </c>
      <c r="I17" s="44" t="s">
        <v>984</v>
      </c>
      <c r="J17" s="44" t="s">
        <v>984</v>
      </c>
      <c r="K17" s="45" t="s">
        <v>1021</v>
      </c>
      <c r="L17" s="6" t="s">
        <v>1022</v>
      </c>
      <c r="M17" s="92" t="s">
        <v>963</v>
      </c>
    </row>
    <row r="18" spans="2:13" ht="114" customHeight="1">
      <c r="B18" s="196" t="s">
        <v>1023</v>
      </c>
      <c r="C18" s="6" t="s">
        <v>1024</v>
      </c>
      <c r="D18" s="6" t="s">
        <v>1025</v>
      </c>
      <c r="E18" s="3" t="s">
        <v>1010</v>
      </c>
      <c r="F18" s="44" t="s">
        <v>984</v>
      </c>
      <c r="G18" s="3"/>
      <c r="H18" s="44" t="s">
        <v>984</v>
      </c>
      <c r="I18" s="44" t="s">
        <v>984</v>
      </c>
      <c r="J18" s="44" t="s">
        <v>984</v>
      </c>
      <c r="K18" s="45" t="s">
        <v>1026</v>
      </c>
      <c r="L18" s="6" t="s">
        <v>1027</v>
      </c>
      <c r="M18" s="92" t="s">
        <v>967</v>
      </c>
    </row>
    <row r="19" spans="2:13" ht="144">
      <c r="B19" s="196" t="s">
        <v>1028</v>
      </c>
      <c r="C19" s="6" t="s">
        <v>1029</v>
      </c>
      <c r="D19" s="6" t="s">
        <v>1030</v>
      </c>
      <c r="E19" s="3" t="s">
        <v>1010</v>
      </c>
      <c r="F19" s="44" t="s">
        <v>984</v>
      </c>
      <c r="G19" s="44" t="s">
        <v>984</v>
      </c>
      <c r="H19" s="44" t="s">
        <v>984</v>
      </c>
      <c r="I19" s="44" t="s">
        <v>984</v>
      </c>
      <c r="J19" s="44" t="s">
        <v>984</v>
      </c>
      <c r="K19" s="45" t="s">
        <v>1031</v>
      </c>
      <c r="L19" s="6" t="s">
        <v>1032</v>
      </c>
      <c r="M19" s="92" t="s">
        <v>965</v>
      </c>
    </row>
    <row r="20" spans="2:13" ht="112.2" customHeight="1">
      <c r="B20" s="196" t="s">
        <v>1033</v>
      </c>
      <c r="C20" s="6" t="s">
        <v>1034</v>
      </c>
      <c r="D20" s="3" t="s">
        <v>373</v>
      </c>
      <c r="E20" s="3" t="s">
        <v>1010</v>
      </c>
      <c r="F20" s="44" t="s">
        <v>984</v>
      </c>
      <c r="G20" s="3"/>
      <c r="H20" s="3"/>
      <c r="I20" s="44" t="s">
        <v>984</v>
      </c>
      <c r="J20" s="44" t="s">
        <v>984</v>
      </c>
      <c r="K20" s="45" t="s">
        <v>1035</v>
      </c>
      <c r="L20" s="6" t="s">
        <v>1036</v>
      </c>
      <c r="M20" s="92" t="s">
        <v>965</v>
      </c>
    </row>
    <row r="21" spans="2:13" ht="81" customHeight="1">
      <c r="B21" s="196" t="s">
        <v>1037</v>
      </c>
      <c r="C21" s="48" t="s">
        <v>1038</v>
      </c>
      <c r="D21" s="48" t="s">
        <v>1039</v>
      </c>
      <c r="E21" s="49" t="s">
        <v>1010</v>
      </c>
      <c r="F21" s="50" t="s">
        <v>984</v>
      </c>
      <c r="G21" s="48"/>
      <c r="H21" s="48"/>
      <c r="I21" s="50" t="s">
        <v>984</v>
      </c>
      <c r="J21" s="50" t="s">
        <v>984</v>
      </c>
      <c r="K21" s="51" t="s">
        <v>1040</v>
      </c>
      <c r="L21" s="52" t="s">
        <v>1041</v>
      </c>
      <c r="M21" s="92" t="s">
        <v>965</v>
      </c>
    </row>
    <row r="22" spans="2:13" ht="129.6">
      <c r="B22" s="196" t="s">
        <v>1042</v>
      </c>
      <c r="C22" s="6" t="s">
        <v>1043</v>
      </c>
      <c r="D22" s="43" t="s">
        <v>1044</v>
      </c>
      <c r="E22" s="3" t="s">
        <v>1010</v>
      </c>
      <c r="F22" s="6"/>
      <c r="G22" s="6"/>
      <c r="H22" s="44" t="s">
        <v>984</v>
      </c>
      <c r="I22" s="44" t="s">
        <v>984</v>
      </c>
      <c r="J22" s="6"/>
      <c r="K22" s="45" t="s">
        <v>1045</v>
      </c>
      <c r="L22" s="6" t="s">
        <v>1046</v>
      </c>
      <c r="M22" s="92" t="s">
        <v>965</v>
      </c>
    </row>
    <row r="23" spans="2:13" ht="190.95" customHeight="1">
      <c r="B23" s="196" t="s">
        <v>1047</v>
      </c>
      <c r="C23" s="6" t="s">
        <v>1048</v>
      </c>
      <c r="D23" s="6" t="s">
        <v>1049</v>
      </c>
      <c r="E23" s="3" t="s">
        <v>1050</v>
      </c>
      <c r="F23" s="44" t="s">
        <v>984</v>
      </c>
      <c r="G23" s="6"/>
      <c r="H23" s="44" t="s">
        <v>984</v>
      </c>
      <c r="I23" s="44" t="s">
        <v>984</v>
      </c>
      <c r="J23" s="6"/>
      <c r="K23" s="45" t="s">
        <v>1051</v>
      </c>
      <c r="L23" s="6" t="s">
        <v>1052</v>
      </c>
      <c r="M23" s="92" t="s">
        <v>965</v>
      </c>
    </row>
    <row r="24" spans="2:13" ht="86.7" customHeight="1">
      <c r="B24" s="196" t="s">
        <v>1053</v>
      </c>
      <c r="C24" s="6" t="s">
        <v>1054</v>
      </c>
      <c r="D24" s="6" t="s">
        <v>1055</v>
      </c>
      <c r="E24" s="3" t="s">
        <v>1050</v>
      </c>
      <c r="F24" s="44" t="s">
        <v>984</v>
      </c>
      <c r="G24" s="6"/>
      <c r="H24" s="6"/>
      <c r="I24" s="44" t="s">
        <v>984</v>
      </c>
      <c r="J24" s="6"/>
      <c r="K24" s="45" t="s">
        <v>1056</v>
      </c>
      <c r="L24" s="6" t="s">
        <v>1057</v>
      </c>
      <c r="M24" s="92" t="s">
        <v>965</v>
      </c>
    </row>
    <row r="25" spans="2:13" ht="253.95" customHeight="1">
      <c r="B25" s="196" t="s">
        <v>1058</v>
      </c>
      <c r="C25" s="6" t="s">
        <v>1059</v>
      </c>
      <c r="D25" s="43" t="s">
        <v>1060</v>
      </c>
      <c r="E25" s="3" t="s">
        <v>989</v>
      </c>
      <c r="F25" s="44" t="s">
        <v>984</v>
      </c>
      <c r="G25" s="6"/>
      <c r="H25" s="44" t="s">
        <v>984</v>
      </c>
      <c r="I25" s="44" t="s">
        <v>984</v>
      </c>
      <c r="J25" s="44" t="s">
        <v>984</v>
      </c>
      <c r="K25" s="45" t="s">
        <v>1061</v>
      </c>
      <c r="L25" s="6" t="s">
        <v>1062</v>
      </c>
      <c r="M25" s="92" t="s">
        <v>963</v>
      </c>
    </row>
    <row r="26" spans="2:13" ht="153.45" customHeight="1">
      <c r="B26" s="196" t="s">
        <v>1063</v>
      </c>
      <c r="C26" s="6" t="s">
        <v>1064</v>
      </c>
      <c r="D26" s="43" t="s">
        <v>1065</v>
      </c>
      <c r="E26" s="3" t="s">
        <v>1066</v>
      </c>
      <c r="F26" s="44" t="s">
        <v>984</v>
      </c>
      <c r="G26" s="6"/>
      <c r="H26" s="6"/>
      <c r="I26" s="44" t="s">
        <v>984</v>
      </c>
      <c r="J26" s="6"/>
      <c r="K26" s="45" t="s">
        <v>1067</v>
      </c>
      <c r="L26" s="6" t="s">
        <v>1068</v>
      </c>
      <c r="M26" s="92" t="s">
        <v>965</v>
      </c>
    </row>
    <row r="27" spans="2:13" ht="145.95" customHeight="1">
      <c r="B27" s="197" t="s">
        <v>1069</v>
      </c>
      <c r="C27" s="96" t="s">
        <v>1070</v>
      </c>
      <c r="D27" s="94" t="s">
        <v>342</v>
      </c>
      <c r="E27" s="94" t="s">
        <v>1071</v>
      </c>
      <c r="F27" s="198" t="s">
        <v>984</v>
      </c>
      <c r="G27" s="96"/>
      <c r="H27" s="198" t="s">
        <v>984</v>
      </c>
      <c r="I27" s="96"/>
      <c r="J27" s="198" t="s">
        <v>984</v>
      </c>
      <c r="K27" s="199" t="s">
        <v>1072</v>
      </c>
      <c r="L27" s="96" t="s">
        <v>1073</v>
      </c>
      <c r="M27" s="97" t="s">
        <v>965</v>
      </c>
    </row>
    <row r="28" spans="12:12" ht="14.4">
      <c r="L28" s="42"/>
    </row>
    <row r="29" spans="12:12" ht="14.4">
      <c r="L29" s="42"/>
    </row>
  </sheetData>
  <mergeCells count="2">
    <mergeCell ref="B4:C4"/>
    <mergeCell ref="C2:M2"/>
  </mergeCells>
  <hyperlinks>
    <hyperlink ref="K21" r:id="rId1" display="https://ggn.org/About"/>
    <hyperlink ref="K11" r:id="rId2" display="https://www.ecocert.com/es-CO/detaile-de-certification/agricultura-organica-en-colombia-res.0187---06-y-199---16"/>
    <hyperlink ref="K18" r:id="rId3" display="https://d24000000cewpeai.my.salesforce.com/sfc/p/#24000000ceWp/a/4H000002Wojq/_s2go7PYGm4WZPbVoBbPYwEhSlsM9Y2fDmBPEYQusSA"/>
    <hyperlink ref="K20" r:id="rId4" display="https://rsb.org/wp-content/uploads/2020/07/RSB-Guide-to-the-RSB-Standard-1.pdf"/>
    <hyperlink ref="K23" r:id="rId5" display="https://fsc.org/es/newscentre/standards/publicacion-del-estandar-nacional-de-manejo-forestal-responsable-fsc-de"/>
    <hyperlink ref="K24" r:id="rId6" display="https://cdn.pefc.org/pefc.es/media/2020-09/80ee4fd5-0607-48e2-91bd-0f8ca6c5b43d/e033714f-3fee-51ac-aaaf-523704721399.pdf"/>
    <hyperlink ref="K26" r:id="rId7" display="https://www.finagro.com.co/atencion-servicios-ciudadania/tramites-opa-consulta-informacion/incentivos/cif-certificado-incentivo-forestal"/>
    <hyperlink ref="K27" r:id="rId8" display="https://grsbeef.org/national-roundtables/"/>
    <hyperlink ref="K25" r:id="rId9" display="https://www.ams.usda.gov/rules-regulations/proposed-rules"/>
    <hyperlink ref="K22" r:id="rId10" display="https://files.fairtrade.net/standards/SPO_SP.pdf"/>
    <hyperlink ref="K15" r:id="rId11" display="https://agricapture.com/portfolio/the-climate-friendly-rice-standard/"/>
    <hyperlink ref="K14" r:id="rId12" display="https://regenorganic.org/wp-content/uploads/2021/02/ROC_ROC_STD_FR_v5.pdf"/>
    <hyperlink ref="K13" r:id="rId13" display="https://www.globalgap.org/es/who-we-are/members/become-a-member/Membership-Categories-and-Fees/index.html"/>
    <hyperlink ref="K10" r:id="rId14" display="https://www.anla.gov.co/01_anla/allcategories-es-es/245-tramites-y-servicios/tramites/permisos-y-autorizaciones/otorgar-derecho-sello-ambiental-colombiano"/>
    <hyperlink ref="K19" r:id="rId15" display="https://www.proterrafoundation.org/wp-content/uploads/2020/10/ProTerra-Standard-V4.1_EN.pdf"/>
    <hyperlink ref="K12" r:id="rId16" display="https://www.ecocert.com/es-CO/detaile-de-certification/agricultura-sostenible-rainforest-alliance_x000a__x000a_https://www.rainforest-alliance.org/for-business/2020-certification-program/"/>
    <hyperlink ref="K16" r:id="rId17" display="https://www.iscc-system.org/"/>
    <hyperlink ref="K17" r:id="rId18" display="https://www.ifoam.bio/our-work/how/standards-certification/organic-guarantee-system/ifoam-standard"/>
  </hyperlinks>
  <pageMargins left="0.7" right="0.7" top="0.75" bottom="0.75" header="0.3" footer="0.3"/>
  <pageSetup orientation="portrait" paperSize="1" r:id="rId21"/>
  <drawing r:id="rId20"/>
  <tableParts>
    <tablePart r:id="rId1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E9D50E-232E-4200-A41B-477DD741F441}">
  <sheetPr codeName="Hoja3"/>
  <dimension ref="B2:M72"/>
  <sheetViews>
    <sheetView showGridLines="0" showRowColHeaders="0" zoomScale="80" zoomScaleNormal="80" zoomScaleSheetLayoutView="50" workbookViewId="0" topLeftCell="A1">
      <selection pane="topLeft" activeCell="E31" sqref="E31:F31"/>
    </sheetView>
  </sheetViews>
  <sheetFormatPr defaultColWidth="11.444285714285714" defaultRowHeight="14.4"/>
  <cols>
    <col min="1" max="1" width="3" style="22" customWidth="1"/>
    <col min="2" max="2" width="15.142857142857142" style="22" customWidth="1"/>
    <col min="3" max="3" width="23.285714285714285" style="22" customWidth="1"/>
    <col min="4" max="4" width="1" style="22" customWidth="1"/>
    <col min="5" max="5" width="37.285714285714285" style="22" customWidth="1"/>
    <col min="6" max="6" width="65.42857142857143" style="22" customWidth="1"/>
    <col min="7" max="7" width="1.2857142857142858" style="22" customWidth="1"/>
    <col min="8" max="16384" width="11.428571428571429" style="22"/>
  </cols>
  <sheetData>
    <row r="1" ht="15" thickBot="1"/>
    <row r="2" spans="2:7" ht="102" customHeight="1">
      <c r="B2" s="239"/>
      <c r="C2" s="240"/>
      <c r="D2" s="237" t="s">
        <v>0</v>
      </c>
      <c r="E2" s="237"/>
      <c r="F2" s="237"/>
      <c r="G2" s="238"/>
    </row>
    <row r="3" spans="2:13" s="40" customFormat="1" ht="24.45" customHeight="1">
      <c r="B3" s="248" t="s">
        <v>30</v>
      </c>
      <c r="C3" s="249"/>
      <c r="D3" s="249"/>
      <c r="E3" s="249"/>
      <c r="F3" s="249"/>
      <c r="G3" s="250"/>
      <c r="H3" s="72"/>
      <c r="I3" s="72"/>
      <c r="J3" s="73"/>
      <c r="K3" s="73"/>
      <c r="L3" s="73"/>
      <c r="M3" s="73"/>
    </row>
    <row r="4" spans="2:13" s="40" customFormat="1" ht="39" customHeight="1">
      <c r="B4" s="174" t="s">
        <v>31</v>
      </c>
      <c r="C4" s="162" t="s">
        <v>32</v>
      </c>
      <c r="D4" s="251" t="s">
        <v>33</v>
      </c>
      <c r="E4" s="251"/>
      <c r="F4" s="251"/>
      <c r="G4" s="252"/>
      <c r="H4" s="72"/>
      <c r="I4" s="72"/>
      <c r="J4" s="73"/>
      <c r="K4" s="73"/>
      <c r="L4" s="73"/>
      <c r="M4" s="73"/>
    </row>
    <row r="5" spans="2:13" ht="156.45" customHeight="1">
      <c r="B5" s="175" t="s">
        <v>34</v>
      </c>
      <c r="C5" s="161" t="s">
        <v>35</v>
      </c>
      <c r="D5" s="253" t="s">
        <v>36</v>
      </c>
      <c r="E5" s="253"/>
      <c r="F5" s="253"/>
      <c r="G5" s="254"/>
      <c r="H5" s="37"/>
      <c r="I5" s="37"/>
      <c r="J5" s="38"/>
      <c r="K5" s="38"/>
      <c r="L5" s="38"/>
      <c r="M5" s="38"/>
    </row>
    <row r="6" spans="2:13" ht="298.95" customHeight="1">
      <c r="B6" s="241" t="s">
        <v>37</v>
      </c>
      <c r="C6" s="120" t="s">
        <v>38</v>
      </c>
      <c r="D6" s="243" t="s">
        <v>39</v>
      </c>
      <c r="E6" s="243"/>
      <c r="F6" s="243"/>
      <c r="G6" s="244"/>
      <c r="H6" s="37"/>
      <c r="I6" s="37"/>
      <c r="J6" s="38"/>
      <c r="K6" s="38"/>
      <c r="L6" s="38"/>
      <c r="M6" s="38"/>
    </row>
    <row r="7" spans="2:13" ht="53.4" customHeight="1" thickBot="1">
      <c r="B7" s="242"/>
      <c r="C7" s="176" t="s">
        <v>40</v>
      </c>
      <c r="D7" s="245" t="s">
        <v>41</v>
      </c>
      <c r="E7" s="246"/>
      <c r="F7" s="246"/>
      <c r="G7" s="247"/>
      <c r="H7" s="37"/>
      <c r="I7" s="37"/>
      <c r="J7" s="38"/>
      <c r="K7" s="38"/>
      <c r="L7" s="38"/>
      <c r="M7" s="38"/>
    </row>
    <row r="8" spans="2:13" ht="14.7" customHeight="1" thickBot="1">
      <c r="B8" s="9"/>
      <c r="C8" s="9"/>
      <c r="D8" s="8"/>
      <c r="E8" s="8"/>
      <c r="F8" s="8"/>
      <c r="G8" s="8"/>
      <c r="H8" s="37"/>
      <c r="I8" s="37"/>
      <c r="J8" s="38"/>
      <c r="K8" s="38"/>
      <c r="L8" s="38"/>
      <c r="M8" s="38"/>
    </row>
    <row r="9" spans="2:13" s="74" customFormat="1" ht="25.2" customHeight="1">
      <c r="B9" s="260" t="s">
        <v>42</v>
      </c>
      <c r="C9" s="261"/>
      <c r="D9" s="261"/>
      <c r="E9" s="261"/>
      <c r="F9" s="261"/>
      <c r="G9" s="262"/>
      <c r="H9" s="75"/>
      <c r="I9" s="75"/>
      <c r="J9" s="76"/>
      <c r="K9" s="76"/>
      <c r="L9" s="76"/>
      <c r="M9" s="76"/>
    </row>
    <row r="10" spans="2:13" s="40" customFormat="1" ht="39" customHeight="1">
      <c r="B10" s="174" t="s">
        <v>31</v>
      </c>
      <c r="C10" s="162" t="s">
        <v>32</v>
      </c>
      <c r="D10" s="251" t="s">
        <v>43</v>
      </c>
      <c r="E10" s="251"/>
      <c r="F10" s="251"/>
      <c r="G10" s="252"/>
      <c r="H10" s="72"/>
      <c r="I10" s="72"/>
      <c r="J10" s="73"/>
      <c r="K10" s="73"/>
      <c r="L10" s="73"/>
      <c r="M10" s="73"/>
    </row>
    <row r="11" spans="2:13" ht="7.2" customHeight="1">
      <c r="B11" s="255" t="s">
        <v>44</v>
      </c>
      <c r="C11" s="256" t="s">
        <v>45</v>
      </c>
      <c r="D11" s="136"/>
      <c r="E11" s="40"/>
      <c r="F11" s="40"/>
      <c r="G11" s="177"/>
      <c r="H11" s="37"/>
      <c r="I11" s="37"/>
      <c r="J11" s="38"/>
      <c r="K11" s="38"/>
      <c r="L11" s="38"/>
      <c r="M11" s="38"/>
    </row>
    <row r="12" spans="2:13" ht="31.2" customHeight="1">
      <c r="B12" s="241"/>
      <c r="C12" s="257"/>
      <c r="D12" s="136"/>
      <c r="E12" s="259" t="s">
        <v>46</v>
      </c>
      <c r="F12" s="259"/>
      <c r="G12" s="177"/>
      <c r="H12" s="37"/>
      <c r="I12" s="37"/>
      <c r="J12" s="38"/>
      <c r="K12" s="38"/>
      <c r="L12" s="38"/>
      <c r="M12" s="38"/>
    </row>
    <row r="13" spans="2:13" ht="16.2" customHeight="1">
      <c r="B13" s="241"/>
      <c r="C13" s="257"/>
      <c r="D13" s="136"/>
      <c r="E13" s="123" t="s">
        <v>47</v>
      </c>
      <c r="F13" s="123" t="s">
        <v>48</v>
      </c>
      <c r="G13" s="177"/>
      <c r="H13" s="37"/>
      <c r="I13" s="37"/>
      <c r="J13" s="38"/>
      <c r="K13" s="38"/>
      <c r="L13" s="38"/>
      <c r="M13" s="38"/>
    </row>
    <row r="14" spans="2:13" ht="16.2" customHeight="1">
      <c r="B14" s="241"/>
      <c r="C14" s="257"/>
      <c r="D14" s="136"/>
      <c r="E14" s="259" t="s">
        <v>49</v>
      </c>
      <c r="F14" s="259"/>
      <c r="G14" s="177"/>
      <c r="H14" s="37"/>
      <c r="I14" s="37"/>
      <c r="J14" s="38"/>
      <c r="K14" s="38"/>
      <c r="L14" s="38"/>
      <c r="M14" s="38"/>
    </row>
    <row r="15" spans="2:13" ht="31.95" customHeight="1">
      <c r="B15" s="241"/>
      <c r="C15" s="257"/>
      <c r="D15" s="136"/>
      <c r="E15" s="122" t="s">
        <v>50</v>
      </c>
      <c r="F15" s="122" t="s">
        <v>51</v>
      </c>
      <c r="G15" s="177"/>
      <c r="H15" s="37"/>
      <c r="I15" s="37"/>
      <c r="J15" s="38"/>
      <c r="K15" s="38"/>
      <c r="L15" s="38"/>
      <c r="M15" s="38"/>
    </row>
    <row r="16" spans="2:13" ht="41.7" customHeight="1">
      <c r="B16" s="241"/>
      <c r="C16" s="257"/>
      <c r="D16" s="136"/>
      <c r="E16" s="122" t="s">
        <v>52</v>
      </c>
      <c r="F16" s="122" t="s">
        <v>53</v>
      </c>
      <c r="G16" s="177"/>
      <c r="H16" s="37"/>
      <c r="I16" s="37"/>
      <c r="J16" s="38"/>
      <c r="K16" s="38"/>
      <c r="L16" s="38"/>
      <c r="M16" s="38"/>
    </row>
    <row r="17" spans="2:13" ht="16.2" customHeight="1">
      <c r="B17" s="241"/>
      <c r="C17" s="257"/>
      <c r="D17" s="136"/>
      <c r="E17" s="122" t="s">
        <v>54</v>
      </c>
      <c r="F17" s="122" t="s">
        <v>55</v>
      </c>
      <c r="G17" s="177"/>
      <c r="H17" s="37"/>
      <c r="I17" s="37"/>
      <c r="J17" s="38"/>
      <c r="K17" s="38"/>
      <c r="L17" s="38"/>
      <c r="M17" s="38"/>
    </row>
    <row r="18" spans="2:13" ht="16.2" customHeight="1">
      <c r="B18" s="241"/>
      <c r="C18" s="257"/>
      <c r="D18" s="136"/>
      <c r="E18" s="259" t="s">
        <v>56</v>
      </c>
      <c r="F18" s="259"/>
      <c r="G18" s="177"/>
      <c r="H18" s="37"/>
      <c r="I18" s="37"/>
      <c r="J18" s="38"/>
      <c r="K18" s="38"/>
      <c r="L18" s="38"/>
      <c r="M18" s="38"/>
    </row>
    <row r="19" spans="2:13" ht="93" customHeight="1">
      <c r="B19" s="241"/>
      <c r="C19" s="257"/>
      <c r="D19" s="136"/>
      <c r="E19" s="122" t="s">
        <v>57</v>
      </c>
      <c r="F19" s="122" t="s">
        <v>58</v>
      </c>
      <c r="G19" s="177"/>
      <c r="H19" s="37"/>
      <c r="I19" s="37"/>
      <c r="J19" s="38"/>
      <c r="K19" s="38"/>
      <c r="L19" s="38"/>
      <c r="M19" s="38"/>
    </row>
    <row r="20" spans="2:13" ht="34.2" customHeight="1">
      <c r="B20" s="241"/>
      <c r="C20" s="257"/>
      <c r="D20" s="136"/>
      <c r="E20" s="122" t="s">
        <v>59</v>
      </c>
      <c r="F20" s="122" t="s">
        <v>60</v>
      </c>
      <c r="G20" s="177"/>
      <c r="H20" s="37"/>
      <c r="I20" s="37"/>
      <c r="J20" s="38"/>
      <c r="K20" s="38"/>
      <c r="L20" s="38"/>
      <c r="M20" s="38"/>
    </row>
    <row r="21" spans="2:13" ht="16.2" customHeight="1">
      <c r="B21" s="241"/>
      <c r="C21" s="257"/>
      <c r="D21" s="136"/>
      <c r="E21" s="122" t="s">
        <v>61</v>
      </c>
      <c r="F21" s="122" t="s">
        <v>62</v>
      </c>
      <c r="G21" s="177"/>
      <c r="H21" s="37"/>
      <c r="I21" s="37"/>
      <c r="J21" s="38"/>
      <c r="K21" s="38"/>
      <c r="L21" s="38"/>
      <c r="M21" s="38"/>
    </row>
    <row r="22" spans="2:13" ht="16.2" customHeight="1">
      <c r="B22" s="241"/>
      <c r="C22" s="257"/>
      <c r="D22" s="136"/>
      <c r="E22" s="259" t="s">
        <v>63</v>
      </c>
      <c r="F22" s="259"/>
      <c r="G22" s="177"/>
      <c r="H22" s="37"/>
      <c r="I22" s="37"/>
      <c r="J22" s="38"/>
      <c r="K22" s="38"/>
      <c r="L22" s="38"/>
      <c r="M22" s="38"/>
    </row>
    <row r="23" spans="2:13" ht="36.45" customHeight="1">
      <c r="B23" s="241"/>
      <c r="C23" s="257"/>
      <c r="D23" s="136"/>
      <c r="E23" s="122" t="s">
        <v>64</v>
      </c>
      <c r="F23" s="122" t="s">
        <v>65</v>
      </c>
      <c r="G23" s="177"/>
      <c r="H23" s="37"/>
      <c r="I23" s="37"/>
      <c r="J23" s="38"/>
      <c r="K23" s="38"/>
      <c r="L23" s="38"/>
      <c r="M23" s="38"/>
    </row>
    <row r="24" spans="2:13" ht="47.7" customHeight="1">
      <c r="B24" s="241"/>
      <c r="C24" s="257"/>
      <c r="D24" s="136"/>
      <c r="E24" s="122" t="s">
        <v>66</v>
      </c>
      <c r="F24" s="122" t="s">
        <v>67</v>
      </c>
      <c r="G24" s="177"/>
      <c r="H24" s="37"/>
      <c r="I24" s="37"/>
      <c r="J24" s="38"/>
      <c r="K24" s="38"/>
      <c r="L24" s="38"/>
      <c r="M24" s="38"/>
    </row>
    <row r="25" spans="2:13" ht="30.45" customHeight="1">
      <c r="B25" s="241"/>
      <c r="C25" s="257"/>
      <c r="D25" s="136"/>
      <c r="E25" s="122" t="s">
        <v>68</v>
      </c>
      <c r="F25" s="122" t="s">
        <v>69</v>
      </c>
      <c r="G25" s="177"/>
      <c r="H25" s="37"/>
      <c r="I25" s="37"/>
      <c r="J25" s="38"/>
      <c r="K25" s="38"/>
      <c r="L25" s="38"/>
      <c r="M25" s="38"/>
    </row>
    <row r="26" spans="2:13" ht="46.2" customHeight="1">
      <c r="B26" s="241"/>
      <c r="C26" s="257"/>
      <c r="D26" s="136"/>
      <c r="E26" s="122" t="s">
        <v>70</v>
      </c>
      <c r="F26" s="122" t="s">
        <v>71</v>
      </c>
      <c r="G26" s="177"/>
      <c r="H26" s="37"/>
      <c r="I26" s="37"/>
      <c r="J26" s="38"/>
      <c r="K26" s="38"/>
      <c r="L26" s="38"/>
      <c r="M26" s="38"/>
    </row>
    <row r="27" spans="2:13" ht="48.45" customHeight="1">
      <c r="B27" s="241"/>
      <c r="C27" s="257"/>
      <c r="D27" s="136"/>
      <c r="E27" s="122" t="s">
        <v>72</v>
      </c>
      <c r="F27" s="122" t="s">
        <v>73</v>
      </c>
      <c r="G27" s="177"/>
      <c r="H27" s="37"/>
      <c r="I27" s="37"/>
      <c r="J27" s="38"/>
      <c r="K27" s="38"/>
      <c r="L27" s="38"/>
      <c r="M27" s="38"/>
    </row>
    <row r="28" spans="2:13" ht="65.7" customHeight="1">
      <c r="B28" s="241"/>
      <c r="C28" s="257"/>
      <c r="D28" s="136"/>
      <c r="E28" s="122" t="s">
        <v>74</v>
      </c>
      <c r="F28" s="122" t="s">
        <v>75</v>
      </c>
      <c r="G28" s="177"/>
      <c r="H28" s="37"/>
      <c r="I28" s="37"/>
      <c r="J28" s="38"/>
      <c r="K28" s="38"/>
      <c r="L28" s="38"/>
      <c r="M28" s="38"/>
    </row>
    <row r="29" spans="2:13" ht="32.7" customHeight="1">
      <c r="B29" s="241"/>
      <c r="C29" s="257"/>
      <c r="D29" s="136"/>
      <c r="E29" s="122" t="s">
        <v>76</v>
      </c>
      <c r="F29" s="122" t="s">
        <v>77</v>
      </c>
      <c r="G29" s="177"/>
      <c r="H29" s="37"/>
      <c r="I29" s="37"/>
      <c r="J29" s="38"/>
      <c r="K29" s="38"/>
      <c r="L29" s="38"/>
      <c r="M29" s="38"/>
    </row>
    <row r="30" spans="2:13" ht="10.95" customHeight="1">
      <c r="B30" s="241"/>
      <c r="C30" s="257"/>
      <c r="D30" s="136"/>
      <c r="E30" s="40"/>
      <c r="F30" s="40"/>
      <c r="G30" s="177"/>
      <c r="H30" s="37"/>
      <c r="I30" s="37"/>
      <c r="J30" s="38"/>
      <c r="K30" s="38"/>
      <c r="L30" s="38"/>
      <c r="M30" s="38"/>
    </row>
    <row r="31" spans="2:13" ht="30.6" customHeight="1">
      <c r="B31" s="241"/>
      <c r="C31" s="257"/>
      <c r="D31" s="136"/>
      <c r="E31" s="259" t="s">
        <v>78</v>
      </c>
      <c r="F31" s="259"/>
      <c r="G31" s="177"/>
      <c r="H31" s="37"/>
      <c r="I31" s="37"/>
      <c r="J31" s="38"/>
      <c r="K31" s="38"/>
      <c r="L31" s="38"/>
      <c r="M31" s="38"/>
    </row>
    <row r="32" spans="2:13" ht="16.2" customHeight="1">
      <c r="B32" s="241"/>
      <c r="C32" s="257"/>
      <c r="D32" s="136"/>
      <c r="E32" s="123" t="s">
        <v>47</v>
      </c>
      <c r="F32" s="123" t="s">
        <v>48</v>
      </c>
      <c r="G32" s="177"/>
      <c r="H32" s="37"/>
      <c r="I32" s="37"/>
      <c r="J32" s="38"/>
      <c r="K32" s="38"/>
      <c r="L32" s="38"/>
      <c r="M32" s="38"/>
    </row>
    <row r="33" spans="2:13" ht="16.2" customHeight="1">
      <c r="B33" s="241"/>
      <c r="C33" s="257"/>
      <c r="D33" s="136"/>
      <c r="E33" s="259" t="s">
        <v>49</v>
      </c>
      <c r="F33" s="259"/>
      <c r="G33" s="177"/>
      <c r="H33" s="37"/>
      <c r="I33" s="37"/>
      <c r="J33" s="38"/>
      <c r="K33" s="38"/>
      <c r="L33" s="38"/>
      <c r="M33" s="38"/>
    </row>
    <row r="34" spans="2:13" ht="32.7" customHeight="1">
      <c r="B34" s="241"/>
      <c r="C34" s="257"/>
      <c r="D34" s="136"/>
      <c r="E34" s="121" t="s">
        <v>79</v>
      </c>
      <c r="F34" s="121" t="s">
        <v>80</v>
      </c>
      <c r="G34" s="177"/>
      <c r="H34" s="37"/>
      <c r="I34" s="37"/>
      <c r="J34" s="38"/>
      <c r="K34" s="38"/>
      <c r="L34" s="38"/>
      <c r="M34" s="38"/>
    </row>
    <row r="35" spans="2:13" ht="59.7" customHeight="1">
      <c r="B35" s="241"/>
      <c r="C35" s="257"/>
      <c r="D35" s="136"/>
      <c r="E35" s="121" t="s">
        <v>81</v>
      </c>
      <c r="F35" s="121" t="s">
        <v>82</v>
      </c>
      <c r="G35" s="177"/>
      <c r="H35" s="37"/>
      <c r="I35" s="37"/>
      <c r="J35" s="38"/>
      <c r="K35" s="38"/>
      <c r="L35" s="38"/>
      <c r="M35" s="38"/>
    </row>
    <row r="36" spans="2:13" ht="31.2" customHeight="1">
      <c r="B36" s="241"/>
      <c r="C36" s="257"/>
      <c r="D36" s="136"/>
      <c r="E36" s="121" t="s">
        <v>83</v>
      </c>
      <c r="F36" s="121" t="s">
        <v>84</v>
      </c>
      <c r="G36" s="177"/>
      <c r="H36" s="37"/>
      <c r="I36" s="37"/>
      <c r="J36" s="38"/>
      <c r="K36" s="38"/>
      <c r="L36" s="38"/>
      <c r="M36" s="38"/>
    </row>
    <row r="37" spans="2:13" ht="16.2" customHeight="1">
      <c r="B37" s="241"/>
      <c r="C37" s="257"/>
      <c r="D37" s="136"/>
      <c r="E37" s="121" t="s">
        <v>85</v>
      </c>
      <c r="F37" s="121" t="s">
        <v>86</v>
      </c>
      <c r="G37" s="177"/>
      <c r="H37" s="37"/>
      <c r="I37" s="37"/>
      <c r="J37" s="38"/>
      <c r="K37" s="38"/>
      <c r="L37" s="38"/>
      <c r="M37" s="38"/>
    </row>
    <row r="38" spans="2:13" ht="31.2" customHeight="1">
      <c r="B38" s="241"/>
      <c r="C38" s="257"/>
      <c r="D38" s="136"/>
      <c r="E38" s="121" t="s">
        <v>87</v>
      </c>
      <c r="F38" s="121" t="s">
        <v>88</v>
      </c>
      <c r="G38" s="177"/>
      <c r="H38" s="37"/>
      <c r="I38" s="37"/>
      <c r="J38" s="38"/>
      <c r="K38" s="38"/>
      <c r="L38" s="38"/>
      <c r="M38" s="38"/>
    </row>
    <row r="39" spans="2:13" ht="16.2" customHeight="1">
      <c r="B39" s="241"/>
      <c r="C39" s="257"/>
      <c r="D39" s="136"/>
      <c r="E39" s="259" t="s">
        <v>56</v>
      </c>
      <c r="F39" s="259"/>
      <c r="G39" s="177"/>
      <c r="H39" s="37"/>
      <c r="I39" s="37"/>
      <c r="J39" s="38"/>
      <c r="K39" s="38"/>
      <c r="L39" s="38"/>
      <c r="M39" s="38"/>
    </row>
    <row r="40" spans="2:13" ht="48" customHeight="1">
      <c r="B40" s="241"/>
      <c r="C40" s="257"/>
      <c r="D40" s="136"/>
      <c r="E40" s="121" t="s">
        <v>89</v>
      </c>
      <c r="F40" s="121" t="s">
        <v>90</v>
      </c>
      <c r="G40" s="177"/>
      <c r="H40" s="37"/>
      <c r="I40" s="37"/>
      <c r="J40" s="38"/>
      <c r="K40" s="38"/>
      <c r="L40" s="38"/>
      <c r="M40" s="38"/>
    </row>
    <row r="41" spans="2:13" ht="28.95" customHeight="1">
      <c r="B41" s="241"/>
      <c r="C41" s="257"/>
      <c r="D41" s="136"/>
      <c r="E41" s="121" t="s">
        <v>91</v>
      </c>
      <c r="F41" s="121" t="s">
        <v>92</v>
      </c>
      <c r="G41" s="177"/>
      <c r="H41" s="37"/>
      <c r="I41" s="37"/>
      <c r="J41" s="38"/>
      <c r="K41" s="38"/>
      <c r="L41" s="38"/>
      <c r="M41" s="38"/>
    </row>
    <row r="42" spans="2:13" ht="16.2" customHeight="1">
      <c r="B42" s="241"/>
      <c r="C42" s="257"/>
      <c r="D42" s="136"/>
      <c r="E42" s="259" t="s">
        <v>63</v>
      </c>
      <c r="F42" s="259"/>
      <c r="G42" s="177"/>
      <c r="H42" s="37"/>
      <c r="I42" s="37"/>
      <c r="J42" s="38"/>
      <c r="K42" s="38"/>
      <c r="L42" s="38"/>
      <c r="M42" s="38"/>
    </row>
    <row r="43" spans="2:13" ht="50.7" customHeight="1">
      <c r="B43" s="241"/>
      <c r="C43" s="257"/>
      <c r="D43" s="136"/>
      <c r="E43" s="121" t="s">
        <v>93</v>
      </c>
      <c r="F43" s="121" t="s">
        <v>94</v>
      </c>
      <c r="G43" s="177"/>
      <c r="H43" s="37"/>
      <c r="I43" s="37"/>
      <c r="J43" s="38"/>
      <c r="K43" s="38"/>
      <c r="L43" s="38"/>
      <c r="M43" s="38"/>
    </row>
    <row r="44" spans="2:13" ht="31.2" customHeight="1">
      <c r="B44" s="241"/>
      <c r="C44" s="257"/>
      <c r="D44" s="136"/>
      <c r="E44" s="121" t="s">
        <v>95</v>
      </c>
      <c r="F44" s="121" t="s">
        <v>96</v>
      </c>
      <c r="G44" s="177"/>
      <c r="H44" s="37"/>
      <c r="I44" s="37"/>
      <c r="J44" s="38"/>
      <c r="K44" s="38"/>
      <c r="L44" s="38"/>
      <c r="M44" s="38"/>
    </row>
    <row r="45" spans="2:13" ht="56.7" customHeight="1">
      <c r="B45" s="241"/>
      <c r="C45" s="257"/>
      <c r="D45" s="136"/>
      <c r="E45" s="121" t="s">
        <v>97</v>
      </c>
      <c r="F45" s="121" t="s">
        <v>98</v>
      </c>
      <c r="G45" s="177"/>
      <c r="H45" s="37"/>
      <c r="I45" s="37"/>
      <c r="J45" s="38"/>
      <c r="K45" s="38"/>
      <c r="L45" s="38"/>
      <c r="M45" s="38"/>
    </row>
    <row r="46" spans="2:13" ht="15.45" customHeight="1">
      <c r="B46" s="241"/>
      <c r="C46" s="257"/>
      <c r="D46" s="136"/>
      <c r="E46" s="259" t="s">
        <v>99</v>
      </c>
      <c r="F46" s="259"/>
      <c r="G46" s="177"/>
      <c r="H46" s="37"/>
      <c r="I46" s="37"/>
      <c r="J46" s="38"/>
      <c r="K46" s="38"/>
      <c r="L46" s="38"/>
      <c r="M46" s="38"/>
    </row>
    <row r="47" spans="2:13" ht="18" customHeight="1">
      <c r="B47" s="241"/>
      <c r="C47" s="257"/>
      <c r="D47" s="136"/>
      <c r="E47" s="121" t="s">
        <v>100</v>
      </c>
      <c r="F47" s="121" t="s">
        <v>101</v>
      </c>
      <c r="G47" s="177"/>
      <c r="H47" s="37"/>
      <c r="I47" s="37"/>
      <c r="J47" s="38"/>
      <c r="K47" s="38"/>
      <c r="L47" s="38"/>
      <c r="M47" s="38"/>
    </row>
    <row r="48" spans="2:13" ht="33" customHeight="1">
      <c r="B48" s="241"/>
      <c r="C48" s="257"/>
      <c r="D48" s="136"/>
      <c r="E48" s="122" t="s">
        <v>102</v>
      </c>
      <c r="F48" s="122" t="s">
        <v>103</v>
      </c>
      <c r="G48" s="177"/>
      <c r="H48" s="37"/>
      <c r="I48" s="37"/>
      <c r="J48" s="38"/>
      <c r="K48" s="38"/>
      <c r="L48" s="38"/>
      <c r="M48" s="38"/>
    </row>
    <row r="49" spans="2:13" ht="11.7" customHeight="1">
      <c r="B49" s="241"/>
      <c r="C49" s="257"/>
      <c r="D49" s="136"/>
      <c r="E49" s="40"/>
      <c r="F49" s="40"/>
      <c r="G49" s="177"/>
      <c r="H49" s="37"/>
      <c r="I49" s="37"/>
      <c r="J49" s="38"/>
      <c r="K49" s="38"/>
      <c r="L49" s="38"/>
      <c r="M49" s="38"/>
    </row>
    <row r="50" spans="2:13" ht="32.7" customHeight="1">
      <c r="B50" s="241"/>
      <c r="C50" s="257"/>
      <c r="D50" s="136"/>
      <c r="E50" s="259" t="s">
        <v>104</v>
      </c>
      <c r="F50" s="259"/>
      <c r="G50" s="177"/>
      <c r="H50" s="37"/>
      <c r="I50" s="37"/>
      <c r="J50" s="38"/>
      <c r="K50" s="38"/>
      <c r="L50" s="38"/>
      <c r="M50" s="38"/>
    </row>
    <row r="51" spans="2:13" ht="19.95" customHeight="1">
      <c r="B51" s="241"/>
      <c r="C51" s="257"/>
      <c r="D51" s="136"/>
      <c r="E51" s="123" t="s">
        <v>47</v>
      </c>
      <c r="F51" s="123" t="s">
        <v>48</v>
      </c>
      <c r="G51" s="177"/>
      <c r="H51" s="37"/>
      <c r="I51" s="37"/>
      <c r="J51" s="38"/>
      <c r="K51" s="38"/>
      <c r="L51" s="38"/>
      <c r="M51" s="38"/>
    </row>
    <row r="52" spans="2:13" ht="21.6" customHeight="1">
      <c r="B52" s="241"/>
      <c r="C52" s="257"/>
      <c r="D52" s="136"/>
      <c r="E52" s="259" t="s">
        <v>105</v>
      </c>
      <c r="F52" s="259"/>
      <c r="G52" s="177"/>
      <c r="H52" s="37"/>
      <c r="I52" s="37"/>
      <c r="J52" s="38"/>
      <c r="K52" s="38"/>
      <c r="L52" s="38"/>
      <c r="M52" s="38"/>
    </row>
    <row r="53" spans="2:13" ht="69" customHeight="1">
      <c r="B53" s="241"/>
      <c r="C53" s="257"/>
      <c r="D53" s="136"/>
      <c r="E53" s="122" t="s">
        <v>106</v>
      </c>
      <c r="F53" s="121" t="s">
        <v>107</v>
      </c>
      <c r="G53" s="177"/>
      <c r="H53" s="37"/>
      <c r="I53" s="37"/>
      <c r="J53" s="38"/>
      <c r="K53" s="38"/>
      <c r="L53" s="38"/>
      <c r="M53" s="38"/>
    </row>
    <row r="54" spans="2:13" ht="33" customHeight="1">
      <c r="B54" s="241"/>
      <c r="C54" s="257"/>
      <c r="D54" s="136"/>
      <c r="E54" s="122" t="s">
        <v>108</v>
      </c>
      <c r="F54" s="121" t="s">
        <v>109</v>
      </c>
      <c r="G54" s="177"/>
      <c r="H54" s="37"/>
      <c r="I54" s="37"/>
      <c r="J54" s="38"/>
      <c r="K54" s="38"/>
      <c r="L54" s="38"/>
      <c r="M54" s="38"/>
    </row>
    <row r="55" spans="2:13" ht="49.2" customHeight="1">
      <c r="B55" s="241"/>
      <c r="C55" s="257"/>
      <c r="D55" s="136"/>
      <c r="E55" s="122" t="s">
        <v>110</v>
      </c>
      <c r="F55" s="121" t="s">
        <v>111</v>
      </c>
      <c r="G55" s="177"/>
      <c r="H55" s="37"/>
      <c r="I55" s="37"/>
      <c r="J55" s="38"/>
      <c r="K55" s="38"/>
      <c r="L55" s="38"/>
      <c r="M55" s="38"/>
    </row>
    <row r="56" spans="2:13" ht="28.95" customHeight="1">
      <c r="B56" s="241"/>
      <c r="C56" s="257"/>
      <c r="D56" s="136"/>
      <c r="E56" s="122" t="s">
        <v>112</v>
      </c>
      <c r="F56" s="121" t="s">
        <v>113</v>
      </c>
      <c r="G56" s="177"/>
      <c r="H56" s="37"/>
      <c r="I56" s="37"/>
      <c r="J56" s="38"/>
      <c r="K56" s="38"/>
      <c r="L56" s="38"/>
      <c r="M56" s="38"/>
    </row>
    <row r="57" spans="2:13" ht="37.2" customHeight="1">
      <c r="B57" s="241"/>
      <c r="C57" s="257"/>
      <c r="D57" s="136"/>
      <c r="E57" s="122" t="s">
        <v>114</v>
      </c>
      <c r="F57" s="121" t="s">
        <v>115</v>
      </c>
      <c r="G57" s="177"/>
      <c r="H57" s="37"/>
      <c r="I57" s="37"/>
      <c r="J57" s="38"/>
      <c r="K57" s="38"/>
      <c r="L57" s="38"/>
      <c r="M57" s="38"/>
    </row>
    <row r="58" spans="2:13" ht="64.95" customHeight="1">
      <c r="B58" s="241"/>
      <c r="C58" s="257"/>
      <c r="D58" s="136"/>
      <c r="E58" s="122" t="s">
        <v>116</v>
      </c>
      <c r="F58" s="124" t="s">
        <v>117</v>
      </c>
      <c r="G58" s="177"/>
      <c r="H58" s="37"/>
      <c r="I58" s="37"/>
      <c r="J58" s="38"/>
      <c r="K58" s="38"/>
      <c r="L58" s="38"/>
      <c r="M58" s="38"/>
    </row>
    <row r="59" spans="2:13" ht="32.7" customHeight="1">
      <c r="B59" s="241"/>
      <c r="C59" s="257"/>
      <c r="D59" s="136"/>
      <c r="E59" s="122" t="s">
        <v>118</v>
      </c>
      <c r="F59" s="121" t="s">
        <v>119</v>
      </c>
      <c r="G59" s="177"/>
      <c r="H59" s="37"/>
      <c r="I59" s="37"/>
      <c r="J59" s="38"/>
      <c r="K59" s="38"/>
      <c r="L59" s="38"/>
      <c r="M59" s="38"/>
    </row>
    <row r="60" spans="2:13" ht="20.7" customHeight="1">
      <c r="B60" s="241"/>
      <c r="C60" s="257"/>
      <c r="D60" s="136"/>
      <c r="E60" s="259" t="s">
        <v>120</v>
      </c>
      <c r="F60" s="259"/>
      <c r="G60" s="177"/>
      <c r="H60" s="37"/>
      <c r="I60" s="37"/>
      <c r="J60" s="38"/>
      <c r="K60" s="38"/>
      <c r="L60" s="38"/>
      <c r="M60" s="38"/>
    </row>
    <row r="61" spans="2:13" ht="58.2" customHeight="1">
      <c r="B61" s="241"/>
      <c r="C61" s="257"/>
      <c r="D61" s="136"/>
      <c r="E61" s="122" t="s">
        <v>121</v>
      </c>
      <c r="F61" s="122" t="s">
        <v>122</v>
      </c>
      <c r="G61" s="177"/>
      <c r="H61" s="37"/>
      <c r="I61" s="37"/>
      <c r="J61" s="38"/>
      <c r="K61" s="38"/>
      <c r="L61" s="38"/>
      <c r="M61" s="38"/>
    </row>
    <row r="62" spans="2:13" ht="36.6" customHeight="1">
      <c r="B62" s="241"/>
      <c r="C62" s="257"/>
      <c r="D62" s="136"/>
      <c r="E62" s="122" t="s">
        <v>123</v>
      </c>
      <c r="F62" s="122" t="s">
        <v>124</v>
      </c>
      <c r="G62" s="177"/>
      <c r="H62" s="37"/>
      <c r="I62" s="37"/>
      <c r="J62" s="38"/>
      <c r="K62" s="38"/>
      <c r="L62" s="38"/>
      <c r="M62" s="38"/>
    </row>
    <row r="63" spans="2:13" ht="61.2" customHeight="1">
      <c r="B63" s="241"/>
      <c r="C63" s="257"/>
      <c r="D63" s="136"/>
      <c r="E63" s="122" t="s">
        <v>125</v>
      </c>
      <c r="F63" s="122" t="s">
        <v>126</v>
      </c>
      <c r="G63" s="177"/>
      <c r="H63" s="37"/>
      <c r="I63" s="37"/>
      <c r="J63" s="38"/>
      <c r="K63" s="38"/>
      <c r="L63" s="38"/>
      <c r="M63" s="38"/>
    </row>
    <row r="64" spans="2:13" ht="7.2" customHeight="1" thickBot="1">
      <c r="B64" s="242"/>
      <c r="C64" s="258"/>
      <c r="D64" s="178"/>
      <c r="E64" s="263"/>
      <c r="F64" s="263"/>
      <c r="G64" s="179"/>
      <c r="H64" s="37"/>
      <c r="I64" s="37"/>
      <c r="J64" s="38"/>
      <c r="K64" s="38"/>
      <c r="L64" s="38"/>
      <c r="M64" s="38"/>
    </row>
    <row r="65" spans="8:13" ht="14.4">
      <c r="H65" s="37"/>
      <c r="I65" s="37" t="s">
        <v>127</v>
      </c>
      <c r="J65" s="38"/>
      <c r="K65" s="38"/>
      <c r="L65" s="38"/>
      <c r="M65" s="38"/>
    </row>
    <row r="66" spans="2:13" ht="14.4">
      <c r="B66" s="264" t="s">
        <v>25</v>
      </c>
      <c r="C66" s="264"/>
      <c r="D66" s="264"/>
      <c r="E66" s="264"/>
      <c r="F66" s="264"/>
      <c r="H66" s="37" t="s">
        <v>26</v>
      </c>
      <c r="I66" s="37" t="s">
        <v>27</v>
      </c>
      <c r="J66" s="38"/>
      <c r="K66" s="38"/>
      <c r="L66" s="38"/>
      <c r="M66" s="38"/>
    </row>
    <row r="67" spans="8:13" ht="14.4">
      <c r="H67" s="38"/>
      <c r="I67" s="38"/>
      <c r="J67" s="38"/>
      <c r="K67" s="38"/>
      <c r="L67" s="38"/>
      <c r="M67" s="38"/>
    </row>
    <row r="72" spans="2:6" ht="89.25" customHeight="1">
      <c r="B72" s="232" t="s">
        <v>28</v>
      </c>
      <c r="C72" s="232"/>
      <c r="D72" s="232"/>
      <c r="E72" s="232"/>
      <c r="F72" s="232"/>
    </row>
  </sheetData>
  <sheetProtection algorithmName="SHA-512" hashValue="NG5EdkUXO6qX3Ds/q8haIuZDYNeaK/lF+tb35AEk7rYRLDG/nNnZ9aDfQUKdk06i7UNlZrqo4smGCrCT6+Qyow==" saltValue="8GeZsXzlP6lTOgaN4wD+Xg==" spinCount="100000" sheet="1" objects="1" scenarios="1"/>
  <mergeCells count="27">
    <mergeCell ref="B9:G9"/>
    <mergeCell ref="D10:G10"/>
    <mergeCell ref="E46:F46"/>
    <mergeCell ref="E64:F64"/>
    <mergeCell ref="B66:F66"/>
    <mergeCell ref="B72:F72"/>
    <mergeCell ref="B11:B64"/>
    <mergeCell ref="C11:C64"/>
    <mergeCell ref="E12:F12"/>
    <mergeCell ref="E14:F14"/>
    <mergeCell ref="E18:F18"/>
    <mergeCell ref="E22:F22"/>
    <mergeCell ref="E31:F31"/>
    <mergeCell ref="E33:F33"/>
    <mergeCell ref="E39:F39"/>
    <mergeCell ref="E42:F42"/>
    <mergeCell ref="E50:F50"/>
    <mergeCell ref="E52:F52"/>
    <mergeCell ref="E60:F60"/>
    <mergeCell ref="D2:G2"/>
    <mergeCell ref="B2:C2"/>
    <mergeCell ref="B6:B7"/>
    <mergeCell ref="D6:G6"/>
    <mergeCell ref="D7:G7"/>
    <mergeCell ref="B3:G3"/>
    <mergeCell ref="D4:G4"/>
    <mergeCell ref="D5:G5"/>
  </mergeCells>
  <pageMargins left="0.7" right="0.7" top="0.75" bottom="0.75" header="0.3" footer="0.3"/>
  <pageSetup orientation="portrait" paperSize="1"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7B6BD90-2550-4EFE-AFA4-37BE90824C37}">
  <sheetPr codeName="Hoja4">
    <tabColor rgb="FFB6EDF6"/>
  </sheetPr>
  <dimension ref="B2:I14"/>
  <sheetViews>
    <sheetView showGridLines="0" showRowColHeaders="0" zoomScale="70" zoomScaleNormal="70" workbookViewId="0" topLeftCell="A1">
      <selection pane="topLeft" activeCell="D4" sqref="D4"/>
    </sheetView>
  </sheetViews>
  <sheetFormatPr defaultColWidth="11.444285714285714" defaultRowHeight="14.4"/>
  <cols>
    <col min="1" max="1" width="1.7142857142857142" style="4" customWidth="1"/>
    <col min="2" max="2" width="35.142857142857146" style="4" customWidth="1"/>
    <col min="3" max="3" width="37.57142857142857" style="2" customWidth="1"/>
    <col min="4" max="4" width="38.714285714285715" style="4" customWidth="1"/>
    <col min="5" max="5" width="27" style="4" customWidth="1"/>
    <col min="6" max="6" width="105.28571428571429" style="4" customWidth="1"/>
    <col min="7" max="7" width="56.42857142857143" style="4" customWidth="1"/>
    <col min="8" max="8" width="97.42857142857143" style="4" customWidth="1"/>
    <col min="9" max="9" width="96.28571428571429" style="4" customWidth="1"/>
    <col min="10" max="16384" width="11.428571428571429" style="4"/>
  </cols>
  <sheetData>
    <row r="1" ht="8.7" customHeight="1" thickBot="1"/>
    <row r="2" spans="2:9" s="22" customFormat="1" ht="102" customHeight="1">
      <c r="B2" s="148"/>
      <c r="C2" s="237" t="s">
        <v>128</v>
      </c>
      <c r="D2" s="237"/>
      <c r="E2" s="237"/>
      <c r="F2" s="237"/>
      <c r="G2" s="237"/>
      <c r="H2" s="237"/>
      <c r="I2" s="238"/>
    </row>
    <row r="3" spans="2:9" s="33" customFormat="1" ht="60" customHeight="1">
      <c r="B3" s="158" t="s">
        <v>129</v>
      </c>
      <c r="C3" s="156" t="s">
        <v>130</v>
      </c>
      <c r="D3" s="156" t="s">
        <v>131</v>
      </c>
      <c r="E3" s="156" t="s">
        <v>132</v>
      </c>
      <c r="F3" s="157" t="s">
        <v>133</v>
      </c>
      <c r="G3" s="157" t="s">
        <v>134</v>
      </c>
      <c r="H3" s="157" t="s">
        <v>135</v>
      </c>
      <c r="I3" s="159" t="s">
        <v>136</v>
      </c>
    </row>
    <row r="4" spans="2:9" ht="184.95" customHeight="1">
      <c r="B4" s="149" t="s">
        <v>26</v>
      </c>
      <c r="C4" s="150" t="s">
        <v>137</v>
      </c>
      <c r="D4" s="151" t="s">
        <v>138</v>
      </c>
      <c r="E4" s="152" t="s">
        <v>139</v>
      </c>
      <c r="F4" s="153" t="s">
        <v>140</v>
      </c>
      <c r="G4" s="150" t="s">
        <v>141</v>
      </c>
      <c r="H4" s="154" t="s">
        <v>142</v>
      </c>
      <c r="I4" s="155" t="s">
        <v>143</v>
      </c>
    </row>
    <row r="5" spans="2:9" ht="173.7" customHeight="1">
      <c r="B5" s="139" t="s">
        <v>26</v>
      </c>
      <c r="C5" s="7" t="s">
        <v>144</v>
      </c>
      <c r="D5" s="5" t="s">
        <v>145</v>
      </c>
      <c r="E5" s="47" t="s">
        <v>146</v>
      </c>
      <c r="F5" s="41" t="s">
        <v>147</v>
      </c>
      <c r="G5" s="3" t="s">
        <v>142</v>
      </c>
      <c r="H5" s="3" t="s">
        <v>142</v>
      </c>
      <c r="I5" s="138" t="s">
        <v>148</v>
      </c>
    </row>
    <row r="6" spans="2:9" ht="300.45" customHeight="1">
      <c r="B6" s="139" t="s">
        <v>26</v>
      </c>
      <c r="C6" s="7" t="s">
        <v>149</v>
      </c>
      <c r="D6" s="5" t="s">
        <v>150</v>
      </c>
      <c r="E6" s="47" t="s">
        <v>151</v>
      </c>
      <c r="F6" s="41" t="s">
        <v>152</v>
      </c>
      <c r="G6" s="3" t="s">
        <v>153</v>
      </c>
      <c r="H6" s="3" t="s">
        <v>142</v>
      </c>
      <c r="I6" s="138" t="s">
        <v>154</v>
      </c>
    </row>
    <row r="7" spans="2:9" ht="279" customHeight="1">
      <c r="B7" s="139" t="s">
        <v>26</v>
      </c>
      <c r="C7" s="7" t="s">
        <v>155</v>
      </c>
      <c r="D7" s="5" t="s">
        <v>150</v>
      </c>
      <c r="E7" s="47" t="s">
        <v>156</v>
      </c>
      <c r="F7" s="41" t="s">
        <v>157</v>
      </c>
      <c r="G7" s="7" t="s">
        <v>158</v>
      </c>
      <c r="H7" s="7" t="s">
        <v>159</v>
      </c>
      <c r="I7" s="138" t="s">
        <v>160</v>
      </c>
    </row>
    <row r="8" spans="2:9" ht="180.45" customHeight="1">
      <c r="B8" s="139" t="s">
        <v>26</v>
      </c>
      <c r="C8" s="7" t="s">
        <v>161</v>
      </c>
      <c r="D8" s="5" t="s">
        <v>162</v>
      </c>
      <c r="E8" s="47" t="s">
        <v>163</v>
      </c>
      <c r="F8" s="41" t="s">
        <v>164</v>
      </c>
      <c r="G8" s="7" t="s">
        <v>158</v>
      </c>
      <c r="H8" s="7" t="s">
        <v>159</v>
      </c>
      <c r="I8" s="138" t="s">
        <v>160</v>
      </c>
    </row>
    <row r="9" spans="2:9" ht="364.95" customHeight="1">
      <c r="B9" s="139" t="s">
        <v>26</v>
      </c>
      <c r="C9" s="7" t="s">
        <v>165</v>
      </c>
      <c r="D9" s="5" t="s">
        <v>166</v>
      </c>
      <c r="E9" s="47" t="s">
        <v>167</v>
      </c>
      <c r="F9" s="41" t="s">
        <v>168</v>
      </c>
      <c r="G9" s="41" t="s">
        <v>169</v>
      </c>
      <c r="H9" s="7" t="s">
        <v>170</v>
      </c>
      <c r="I9" s="138" t="s">
        <v>160</v>
      </c>
    </row>
    <row r="10" spans="2:9" ht="337.2" customHeight="1">
      <c r="B10" s="139" t="s">
        <v>171</v>
      </c>
      <c r="C10" s="7" t="s">
        <v>172</v>
      </c>
      <c r="D10" s="5" t="s">
        <v>173</v>
      </c>
      <c r="E10" s="47" t="s">
        <v>174</v>
      </c>
      <c r="F10" s="140" t="s">
        <v>175</v>
      </c>
      <c r="G10" s="41" t="s">
        <v>176</v>
      </c>
      <c r="H10" s="7" t="s">
        <v>177</v>
      </c>
      <c r="I10" s="138" t="s">
        <v>178</v>
      </c>
    </row>
    <row r="11" spans="2:9" ht="336.45" customHeight="1">
      <c r="B11" s="139" t="s">
        <v>171</v>
      </c>
      <c r="C11" s="7" t="s">
        <v>172</v>
      </c>
      <c r="D11" s="5" t="s">
        <v>173</v>
      </c>
      <c r="E11" s="47" t="s">
        <v>179</v>
      </c>
      <c r="F11" s="140" t="s">
        <v>180</v>
      </c>
      <c r="G11" s="41" t="s">
        <v>176</v>
      </c>
      <c r="H11" s="7" t="s">
        <v>177</v>
      </c>
      <c r="I11" s="138" t="s">
        <v>181</v>
      </c>
    </row>
    <row r="12" spans="2:9" ht="340.2" customHeight="1">
      <c r="B12" s="139" t="s">
        <v>182</v>
      </c>
      <c r="C12" s="7" t="s">
        <v>172</v>
      </c>
      <c r="D12" s="5" t="s">
        <v>173</v>
      </c>
      <c r="E12" s="47" t="s">
        <v>179</v>
      </c>
      <c r="F12" s="140" t="s">
        <v>183</v>
      </c>
      <c r="G12" s="41" t="s">
        <v>176</v>
      </c>
      <c r="H12" s="7" t="s">
        <v>177</v>
      </c>
      <c r="I12" s="138" t="s">
        <v>184</v>
      </c>
    </row>
    <row r="13" spans="2:9" ht="408.45" customHeight="1">
      <c r="B13" s="139" t="s">
        <v>185</v>
      </c>
      <c r="C13" s="7" t="s">
        <v>186</v>
      </c>
      <c r="D13" s="5" t="s">
        <v>173</v>
      </c>
      <c r="E13" s="47" t="s">
        <v>187</v>
      </c>
      <c r="F13" s="53" t="s">
        <v>188</v>
      </c>
      <c r="G13" s="41" t="s">
        <v>189</v>
      </c>
      <c r="H13" s="7" t="s">
        <v>190</v>
      </c>
      <c r="I13" s="138" t="s">
        <v>191</v>
      </c>
    </row>
    <row r="14" spans="2:9" ht="377.7" customHeight="1" thickBot="1">
      <c r="B14" s="141" t="s">
        <v>192</v>
      </c>
      <c r="C14" s="142" t="s">
        <v>193</v>
      </c>
      <c r="D14" s="143" t="s">
        <v>173</v>
      </c>
      <c r="E14" s="144" t="s">
        <v>194</v>
      </c>
      <c r="F14" s="145" t="s">
        <v>195</v>
      </c>
      <c r="G14" s="146" t="s">
        <v>176</v>
      </c>
      <c r="H14" s="142" t="s">
        <v>196</v>
      </c>
      <c r="I14" s="147" t="s">
        <v>197</v>
      </c>
    </row>
  </sheetData>
  <mergeCells count="1">
    <mergeCell ref="C2:I2"/>
  </mergeCells>
  <pageMargins left="0.7" right="0.7" top="0.75" bottom="0.75" header="0.3" footer="0.3"/>
  <pageSetup orientation="portrait" paperSize="1" r:id="rId3"/>
  <drawing r:id="rId2"/>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8C5F9B-A1BC-4CFD-B7BB-E7E719FD5060}">
  <sheetPr codeName="Hoja5">
    <tabColor theme="0" tint="-0.3499799966812134"/>
  </sheetPr>
  <dimension ref="A1:F9"/>
  <sheetViews>
    <sheetView showGridLines="0" zoomScale="85" zoomScaleNormal="85" workbookViewId="0" topLeftCell="A1">
      <selection pane="topLeft" activeCell="D18" sqref="D18:E18"/>
    </sheetView>
  </sheetViews>
  <sheetFormatPr defaultColWidth="11.444285714285714" defaultRowHeight="14.4"/>
  <cols>
    <col min="1" max="1" width="35.57142857142857" customWidth="1"/>
    <col min="2" max="2" width="39.285714285714285" customWidth="1"/>
    <col min="3" max="3" width="43.714285714285715" customWidth="1"/>
    <col min="4" max="4" width="19.285714285714285" customWidth="1"/>
    <col min="5" max="5" width="18" bestFit="1" customWidth="1"/>
    <col min="6" max="6" width="26.714285714285715" bestFit="1" customWidth="1"/>
  </cols>
  <sheetData>
    <row r="1" spans="1:6" ht="14.4">
      <c r="A1" t="s">
        <v>198</v>
      </c>
      <c r="B1" t="s">
        <v>199</v>
      </c>
      <c r="C1" t="s">
        <v>200</v>
      </c>
      <c r="D1" t="s">
        <v>201</v>
      </c>
      <c r="E1" t="s">
        <v>202</v>
      </c>
      <c r="F1" t="s">
        <v>203</v>
      </c>
    </row>
    <row r="2" spans="1:6" ht="14.4">
      <c r="A2" t="s">
        <v>204</v>
      </c>
      <c r="B2" t="s">
        <v>204</v>
      </c>
      <c r="C2" t="s">
        <v>204</v>
      </c>
      <c r="D2" t="s">
        <v>205</v>
      </c>
      <c r="E2" t="s">
        <v>206</v>
      </c>
      <c r="F2" t="s">
        <v>207</v>
      </c>
    </row>
    <row r="3" spans="1:6" ht="14.4">
      <c r="A3" t="s">
        <v>208</v>
      </c>
      <c r="B3" t="s">
        <v>208</v>
      </c>
      <c r="C3" t="s">
        <v>209</v>
      </c>
      <c r="D3" t="s">
        <v>210</v>
      </c>
      <c r="E3" t="s">
        <v>211</v>
      </c>
      <c r="F3" t="s">
        <v>212</v>
      </c>
    </row>
    <row r="4" spans="3:5" ht="14.4">
      <c r="C4" t="s">
        <v>213</v>
      </c>
      <c r="E4" t="s">
        <v>214</v>
      </c>
    </row>
    <row r="5" spans="3:5" ht="14.4">
      <c r="C5" t="s">
        <v>215</v>
      </c>
      <c r="E5" t="s">
        <v>216</v>
      </c>
    </row>
    <row r="6" spans="3:3" ht="14.4">
      <c r="C6" t="s">
        <v>208</v>
      </c>
    </row>
    <row r="7" spans="3:3" ht="14.4">
      <c r="C7" t="s">
        <v>217</v>
      </c>
    </row>
    <row r="8" spans="3:3" ht="14.4">
      <c r="C8" t="s">
        <v>218</v>
      </c>
    </row>
    <row r="9" spans="3:3" ht="14.4">
      <c r="C9" t="s">
        <v>219</v>
      </c>
    </row>
  </sheetData>
  <pageMargins left="0.7" right="0.7" top="0.75" bottom="0.75" header="0.3" footer="0.3"/>
  <tableParts>
    <tablePart r:id="rId1"/>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84D1CE6-4FF1-4BD6-8D73-AD8052D7406B}">
  <sheetPr codeName="Hoja6">
    <tabColor theme="0" tint="-0.3499799966812134"/>
  </sheetPr>
  <dimension ref="B2:AE18"/>
  <sheetViews>
    <sheetView showGridLines="0" zoomScale="70" zoomScaleNormal="70" workbookViewId="0" topLeftCell="A1">
      <selection pane="topLeft" activeCell="D18" sqref="D18:E18"/>
    </sheetView>
  </sheetViews>
  <sheetFormatPr defaultColWidth="11.444285714285714" defaultRowHeight="14.4"/>
  <cols>
    <col min="1" max="1" width="1.7142857142857142" style="2" customWidth="1"/>
    <col min="2" max="2" width="25.285714285714285" style="2" customWidth="1"/>
    <col min="3" max="3" width="21.714285714285715" style="2" customWidth="1"/>
    <col min="4" max="7" width="23.714285714285715" style="2" customWidth="1"/>
    <col min="8" max="8" width="28.428571428571427" style="2" customWidth="1"/>
    <col min="9" max="12" width="26.285714285714285" style="2" customWidth="1"/>
    <col min="13" max="16" width="25.428571428571427" style="2" customWidth="1"/>
    <col min="17" max="19" width="23.428571428571427" style="2" customWidth="1"/>
    <col min="20" max="21" width="23.428571428571427" customWidth="1"/>
    <col min="22" max="28" width="23.428571428571427" style="2" customWidth="1"/>
    <col min="29" max="31" width="22" style="2" customWidth="1"/>
    <col min="32" max="16384" width="11.428571428571429" style="2"/>
  </cols>
  <sheetData>
    <row r="2" spans="2:22" ht="27" customHeight="1">
      <c r="B2" s="284" t="s">
        <v>220</v>
      </c>
      <c r="C2" s="285"/>
      <c r="D2" s="285"/>
      <c r="E2" s="285"/>
      <c r="F2" s="285"/>
      <c r="G2" s="285"/>
      <c r="H2" s="285"/>
      <c r="I2" s="285"/>
      <c r="J2" s="285"/>
      <c r="K2" s="285"/>
      <c r="L2" s="285"/>
      <c r="M2" s="285"/>
      <c r="N2" s="285"/>
      <c r="O2" s="285"/>
      <c r="P2" s="286"/>
      <c r="Q2" s="80"/>
      <c r="R2" s="80"/>
      <c r="S2" s="80"/>
      <c r="T2" s="80"/>
      <c r="U2" s="80"/>
      <c r="V2" s="80"/>
    </row>
    <row r="3" spans="2:19" ht="28.95" customHeight="1">
      <c r="B3" s="274" t="s">
        <v>221</v>
      </c>
      <c r="C3" s="274" t="s">
        <v>222</v>
      </c>
      <c r="D3" s="274" t="s">
        <v>223</v>
      </c>
      <c r="E3" s="278" t="s">
        <v>224</v>
      </c>
      <c r="F3" s="278" t="s">
        <v>225</v>
      </c>
      <c r="G3" s="274" t="s">
        <v>226</v>
      </c>
      <c r="H3" s="272" t="s">
        <v>227</v>
      </c>
      <c r="I3" s="274" t="s">
        <v>228</v>
      </c>
      <c r="J3" s="276" t="s">
        <v>229</v>
      </c>
      <c r="K3" s="276"/>
      <c r="L3" s="276"/>
      <c r="M3" s="54" t="s">
        <v>230</v>
      </c>
      <c r="N3" s="265" t="s">
        <v>231</v>
      </c>
      <c r="O3" s="268" t="s">
        <v>232</v>
      </c>
      <c r="P3" s="265" t="s">
        <v>233</v>
      </c>
      <c r="Q3" s="267"/>
      <c r="S3" s="267"/>
    </row>
    <row r="4" spans="2:29" ht="31.2" customHeight="1">
      <c r="B4" s="275"/>
      <c r="C4" s="275"/>
      <c r="D4" s="275"/>
      <c r="E4" s="279"/>
      <c r="F4" s="279"/>
      <c r="G4" s="275"/>
      <c r="H4" s="273"/>
      <c r="I4" s="275"/>
      <c r="J4" s="20" t="s">
        <v>234</v>
      </c>
      <c r="K4" s="18" t="s">
        <v>235</v>
      </c>
      <c r="L4" s="18" t="s">
        <v>236</v>
      </c>
      <c r="M4" s="55" t="s">
        <v>237</v>
      </c>
      <c r="N4" s="266"/>
      <c r="O4" s="269"/>
      <c r="P4" s="266"/>
      <c r="Q4" s="267"/>
      <c r="S4" s="267"/>
      <c r="W4" s="9"/>
      <c r="X4" s="9"/>
      <c r="Y4" s="9"/>
      <c r="Z4" s="9"/>
      <c r="AA4" s="9"/>
      <c r="AB4" s="9"/>
      <c r="AC4" s="9"/>
    </row>
    <row r="5" spans="2:29" ht="20.7" customHeight="1">
      <c r="B5" s="275"/>
      <c r="C5" s="275"/>
      <c r="D5" s="275"/>
      <c r="E5" s="19" t="s">
        <v>238</v>
      </c>
      <c r="F5" s="19" t="s">
        <v>239</v>
      </c>
      <c r="G5" s="18" t="s">
        <v>240</v>
      </c>
      <c r="H5" s="55" t="s">
        <v>241</v>
      </c>
      <c r="I5" s="58" t="s">
        <v>242</v>
      </c>
      <c r="J5" s="20" t="s">
        <v>243</v>
      </c>
      <c r="K5" s="18" t="s">
        <v>244</v>
      </c>
      <c r="L5" s="18" t="s">
        <v>245</v>
      </c>
      <c r="M5" s="59" t="s">
        <v>246</v>
      </c>
      <c r="N5" s="23" t="s">
        <v>247</v>
      </c>
      <c r="O5" s="62" t="s">
        <v>248</v>
      </c>
      <c r="P5" s="23" t="s">
        <v>247</v>
      </c>
      <c r="Q5" s="14"/>
      <c r="S5" s="14"/>
      <c r="W5" s="9"/>
      <c r="X5" s="9"/>
      <c r="Y5" s="9"/>
      <c r="Z5" s="9"/>
      <c r="AA5" s="9"/>
      <c r="AB5" s="9"/>
      <c r="AC5" s="9"/>
    </row>
    <row r="6" spans="2:19" ht="14.4">
      <c r="B6" s="56" t="str" cm="1">
        <f t="array" ref="B6">_xlfn.IFS(('T4. Herramienta Emisiones GEI'!D17="F.Carga"),'T4. Herramienta Emisiones GEI'!D18)</f>
        <v>Diésel B10</v>
      </c>
      <c r="C6" s="56" cm="1">
        <f t="array" ref="C6">_xlfn.IFS(('T4. Herramienta Emisiones GEI'!D17="F.Carga"),'T4. Herramienta Emisiones GEI'!D20)</f>
        <v>0</v>
      </c>
      <c r="D6" s="12" cm="1">
        <f t="array" ref="D6">_xlfn.IFS(('T4. Herramienta Emisiones GEI'!D17="F.Carga"),'T4. Herramienta Emisiones GEI'!D21)</f>
        <v>0</v>
      </c>
      <c r="E6" s="12" cm="1">
        <f t="array" ref="E6">_xlfn.IFS(('T4. Herramienta Emisiones GEI'!D17="F.Carga"),'T4. Herramienta Emisiones GEI'!D22)</f>
        <v>0</v>
      </c>
      <c r="F6" s="12" cm="1">
        <f t="array" ref="F6">_xlfn.IFS(('T4. Herramienta Emisiones GEI'!D17="F.Carga"),'T4. Herramienta Emisiones GEI'!D23)</f>
        <v>0</v>
      </c>
      <c r="G6" s="13" cm="1">
        <f t="array" ref="G6">_xlfn.IFS(('T4. Herramienta Emisiones GEI'!D17="F.Carga"),'T4. Herramienta Emisiones GEI'!D25)</f>
        <v>0</v>
      </c>
      <c r="H6" s="12" cm="1">
        <f t="array" ref="H6">_xlfn.IFS(('T4. Herramienta Emisiones GEI'!D17="F.Carga"),'T4. Herramienta Emisiones GEI'!D26)</f>
        <v>0</v>
      </c>
      <c r="I6" s="67">
        <f>F6*E6</f>
        <v>0</v>
      </c>
      <c r="J6" s="79">
        <v>10.277</v>
      </c>
      <c r="K6" s="79">
        <v>0.01</v>
      </c>
      <c r="L6" s="79">
        <v>0.006</v>
      </c>
      <c r="M6" s="79">
        <v>0.126</v>
      </c>
      <c r="N6" s="83" t="str">
        <f>IFERROR(((((J6*G6)/I6)+(25*((K6*G6)/I6))+(298*((L6*G6)/I6)))),"")</f>
        <v/>
      </c>
      <c r="O6" s="84" t="str">
        <f>IFERROR(((M6*H6)/I6),"")</f>
        <v/>
      </c>
      <c r="P6" s="83" t="str">
        <f>IFERROR((N6+O6),"")</f>
        <v/>
      </c>
      <c r="Q6" s="81"/>
      <c r="S6" s="81"/>
    </row>
    <row r="7" spans="17:21" ht="14.4">
      <c r="Q7" s="9"/>
      <c r="R7" s="9"/>
      <c r="S7" s="9"/>
      <c r="T7" s="17"/>
      <c r="U7" s="17"/>
    </row>
    <row r="8" spans="2:22" ht="27" customHeight="1">
      <c r="B8" s="284" t="s">
        <v>249</v>
      </c>
      <c r="C8" s="285"/>
      <c r="D8" s="285"/>
      <c r="E8" s="285"/>
      <c r="F8" s="285"/>
      <c r="G8" s="285"/>
      <c r="H8" s="285"/>
      <c r="I8" s="285"/>
      <c r="J8" s="285"/>
      <c r="K8" s="285"/>
      <c r="L8" s="285"/>
      <c r="M8" s="285"/>
      <c r="N8" s="285"/>
      <c r="O8" s="285"/>
      <c r="P8" s="286"/>
      <c r="Q8" s="80"/>
      <c r="R8" s="80"/>
      <c r="S8" s="80"/>
      <c r="T8" s="80"/>
      <c r="U8" s="80"/>
      <c r="V8" s="80"/>
    </row>
    <row r="9" spans="2:19" ht="27" customHeight="1">
      <c r="B9" s="278" t="s">
        <v>221</v>
      </c>
      <c r="C9" s="274" t="s">
        <v>222</v>
      </c>
      <c r="D9" s="278" t="s">
        <v>223</v>
      </c>
      <c r="E9" s="278" t="s">
        <v>224</v>
      </c>
      <c r="F9" s="278" t="s">
        <v>250</v>
      </c>
      <c r="G9" s="274" t="s">
        <v>226</v>
      </c>
      <c r="H9" s="272" t="s">
        <v>227</v>
      </c>
      <c r="I9" s="274" t="s">
        <v>251</v>
      </c>
      <c r="J9" s="277" t="s">
        <v>229</v>
      </c>
      <c r="K9" s="282"/>
      <c r="L9" s="283"/>
      <c r="M9" s="54" t="s">
        <v>230</v>
      </c>
      <c r="N9" s="21" t="s">
        <v>252</v>
      </c>
      <c r="O9" s="78" t="s">
        <v>232</v>
      </c>
      <c r="P9" s="265" t="s">
        <v>233</v>
      </c>
      <c r="Q9" s="267"/>
      <c r="S9" s="267"/>
    </row>
    <row r="10" spans="2:29" s="15" customFormat="1" ht="31.2" customHeight="1">
      <c r="B10" s="279"/>
      <c r="C10" s="275"/>
      <c r="D10" s="279"/>
      <c r="E10" s="279"/>
      <c r="F10" s="279"/>
      <c r="G10" s="275"/>
      <c r="H10" s="273"/>
      <c r="I10" s="275"/>
      <c r="J10" s="20" t="s">
        <v>234</v>
      </c>
      <c r="K10" s="18" t="s">
        <v>235</v>
      </c>
      <c r="L10" s="18" t="s">
        <v>236</v>
      </c>
      <c r="M10" s="55" t="s">
        <v>237</v>
      </c>
      <c r="N10" s="23"/>
      <c r="O10" s="62"/>
      <c r="P10" s="266"/>
      <c r="Q10" s="267"/>
      <c r="S10" s="267"/>
      <c r="W10" s="14"/>
      <c r="X10" s="14"/>
      <c r="Y10" s="14"/>
      <c r="Z10" s="14"/>
      <c r="AA10" s="14"/>
      <c r="AB10" s="14"/>
      <c r="AC10" s="14"/>
    </row>
    <row r="11" spans="2:29" ht="19.2" customHeight="1">
      <c r="B11" s="280"/>
      <c r="C11" s="281"/>
      <c r="D11" s="280"/>
      <c r="E11" s="58" t="s">
        <v>238</v>
      </c>
      <c r="F11" s="59" t="s">
        <v>253</v>
      </c>
      <c r="G11" s="58" t="s">
        <v>240</v>
      </c>
      <c r="H11" s="59" t="s">
        <v>241</v>
      </c>
      <c r="I11" s="58" t="s">
        <v>254</v>
      </c>
      <c r="J11" s="20" t="s">
        <v>243</v>
      </c>
      <c r="K11" s="18" t="s">
        <v>244</v>
      </c>
      <c r="L11" s="18" t="s">
        <v>245</v>
      </c>
      <c r="M11" s="59" t="s">
        <v>246</v>
      </c>
      <c r="N11" s="60" t="s">
        <v>255</v>
      </c>
      <c r="O11" s="61" t="s">
        <v>256</v>
      </c>
      <c r="P11" s="60" t="s">
        <v>255</v>
      </c>
      <c r="Q11" s="14"/>
      <c r="S11" s="14"/>
      <c r="W11" s="9"/>
      <c r="X11" s="9"/>
      <c r="Y11" s="9"/>
      <c r="Z11" s="9"/>
      <c r="AA11" s="9"/>
      <c r="AB11" s="9"/>
      <c r="AC11" s="9"/>
    </row>
    <row r="12" spans="2:19" ht="15.45" customHeight="1">
      <c r="B12" s="56" t="e" cm="1">
        <f t="array" ref="B12">_xlfn.IFS(('T4. Herramienta Emisiones GEI'!D17="F.Pasajeros"),'T4. Herramienta Emisiones GEI'!D18)</f>
        <v>#N/A</v>
      </c>
      <c r="C12" s="63" t="e" cm="1">
        <f t="array" ref="C12">_xlfn.IFS(('T4. Herramienta Emisiones GEI'!D17="F.Pasajeros"),'T4. Herramienta Emisiones GEI'!D20)</f>
        <v>#N/A</v>
      </c>
      <c r="D12" s="12" t="e" cm="1">
        <f t="array" ref="D12">_xlfn.IFS(('T4. Herramienta Emisiones GEI'!D17="F.Pasajeros"),'T4. Herramienta Emisiones GEI'!D21)</f>
        <v>#N/A</v>
      </c>
      <c r="E12" s="12" t="e" cm="1">
        <f t="array" ref="E12">_xlfn.IFS(('T4. Herramienta Emisiones GEI'!D17="F.Pasajeros"),'T4. Herramienta Emisiones GEI'!D22)</f>
        <v>#N/A</v>
      </c>
      <c r="F12" s="12" t="e" cm="1">
        <f t="array" ref="F12">_xlfn.IFS(('T4. Herramienta Emisiones GEI'!D17="F.Pasajeros"),'T4. Herramienta Emisiones GEI'!D24)</f>
        <v>#N/A</v>
      </c>
      <c r="G12" s="13" t="e" cm="1">
        <f t="array" ref="G12">_xlfn.IFS(('T4. Herramienta Emisiones GEI'!D17="F.Pasajeros"),'T4. Herramienta Emisiones GEI'!D25)</f>
        <v>#N/A</v>
      </c>
      <c r="H12" s="57" t="e" cm="1">
        <f t="array" ref="H12">_xlfn.IFS(('T4. Herramienta Emisiones GEI'!D17="F.Pasajeros"),'T4. Herramienta Emisiones GEI'!D26)</f>
        <v>#N/A</v>
      </c>
      <c r="I12" s="39" t="e">
        <f>F12*E12</f>
        <v>#N/A</v>
      </c>
      <c r="J12" s="79">
        <v>10.277</v>
      </c>
      <c r="K12" s="79">
        <v>0.01</v>
      </c>
      <c r="L12" s="79">
        <v>0.006</v>
      </c>
      <c r="M12" s="79">
        <v>0.126</v>
      </c>
      <c r="N12" s="83" t="str">
        <f>IFERROR(((((J12*G12)/I12)+(25*((K12*G12)/I12))+(298*((L12*G12)/I12)))),"")</f>
        <v/>
      </c>
      <c r="O12" s="84" t="str">
        <f>IFERROR(((M12*H12)/I12),"")</f>
        <v/>
      </c>
      <c r="P12" s="83" t="str">
        <f>IFERROR((N12+O12),"")</f>
        <v/>
      </c>
      <c r="Q12" s="81"/>
      <c r="S12" s="81"/>
    </row>
    <row r="14" spans="2:31" ht="27" customHeight="1">
      <c r="B14" s="270" t="s">
        <v>257</v>
      </c>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row>
    <row r="15" spans="2:31" ht="27" customHeight="1">
      <c r="B15" s="276" t="s">
        <v>221</v>
      </c>
      <c r="C15" s="276" t="s">
        <v>222</v>
      </c>
      <c r="D15" s="277" t="s">
        <v>223</v>
      </c>
      <c r="E15" s="278" t="s">
        <v>258</v>
      </c>
      <c r="F15" s="274" t="s">
        <v>225</v>
      </c>
      <c r="G15" s="272" t="s">
        <v>226</v>
      </c>
      <c r="H15" s="274" t="s">
        <v>227</v>
      </c>
      <c r="I15" s="274" t="s">
        <v>228</v>
      </c>
      <c r="J15" s="277" t="s">
        <v>229</v>
      </c>
      <c r="K15" s="282"/>
      <c r="L15" s="282"/>
      <c r="M15" s="282"/>
      <c r="N15" s="282"/>
      <c r="O15" s="282"/>
      <c r="P15" s="282"/>
      <c r="Q15" s="282"/>
      <c r="R15" s="282"/>
      <c r="S15" s="282"/>
      <c r="T15" s="282"/>
      <c r="U15" s="283"/>
      <c r="V15" s="54" t="s">
        <v>230</v>
      </c>
      <c r="W15" s="268" t="s">
        <v>231</v>
      </c>
      <c r="X15" s="268" t="s">
        <v>259</v>
      </c>
      <c r="Y15" s="268" t="s">
        <v>260</v>
      </c>
      <c r="Z15" s="268" t="s">
        <v>261</v>
      </c>
      <c r="AA15" s="265" t="s">
        <v>232</v>
      </c>
      <c r="AB15" s="265" t="s">
        <v>262</v>
      </c>
      <c r="AC15" s="265" t="s">
        <v>263</v>
      </c>
      <c r="AD15" s="265" t="s">
        <v>264</v>
      </c>
      <c r="AE15" s="265" t="s">
        <v>265</v>
      </c>
    </row>
    <row r="16" spans="2:31" s="15" customFormat="1" ht="31.2" customHeight="1">
      <c r="B16" s="276"/>
      <c r="C16" s="276"/>
      <c r="D16" s="277"/>
      <c r="E16" s="279"/>
      <c r="F16" s="275"/>
      <c r="G16" s="273"/>
      <c r="H16" s="275"/>
      <c r="I16" s="275"/>
      <c r="J16" s="20" t="s">
        <v>234</v>
      </c>
      <c r="K16" s="18" t="s">
        <v>235</v>
      </c>
      <c r="L16" s="18" t="s">
        <v>236</v>
      </c>
      <c r="M16" s="20" t="s">
        <v>266</v>
      </c>
      <c r="N16" s="18" t="s">
        <v>267</v>
      </c>
      <c r="O16" s="18" t="s">
        <v>268</v>
      </c>
      <c r="P16" s="20" t="s">
        <v>269</v>
      </c>
      <c r="Q16" s="18" t="s">
        <v>270</v>
      </c>
      <c r="R16" s="18" t="s">
        <v>271</v>
      </c>
      <c r="S16" s="20" t="s">
        <v>272</v>
      </c>
      <c r="T16" s="18" t="s">
        <v>273</v>
      </c>
      <c r="U16" s="18" t="s">
        <v>274</v>
      </c>
      <c r="V16" s="55" t="s">
        <v>237</v>
      </c>
      <c r="W16" s="269"/>
      <c r="X16" s="269"/>
      <c r="Y16" s="269"/>
      <c r="Z16" s="269"/>
      <c r="AA16" s="266"/>
      <c r="AB16" s="266"/>
      <c r="AC16" s="266"/>
      <c r="AD16" s="266"/>
      <c r="AE16" s="266"/>
    </row>
    <row r="17" spans="2:31" ht="19.2" customHeight="1">
      <c r="B17" s="276"/>
      <c r="C17" s="276"/>
      <c r="D17" s="277"/>
      <c r="E17" s="65" t="s">
        <v>238</v>
      </c>
      <c r="F17" s="58" t="s">
        <v>239</v>
      </c>
      <c r="G17" s="59" t="s">
        <v>240</v>
      </c>
      <c r="H17" s="58" t="s">
        <v>241</v>
      </c>
      <c r="I17" s="58" t="s">
        <v>242</v>
      </c>
      <c r="J17" s="20" t="s">
        <v>243</v>
      </c>
      <c r="K17" s="18" t="s">
        <v>244</v>
      </c>
      <c r="L17" s="18" t="s">
        <v>245</v>
      </c>
      <c r="M17" s="20" t="s">
        <v>243</v>
      </c>
      <c r="N17" s="18" t="s">
        <v>244</v>
      </c>
      <c r="O17" s="18" t="s">
        <v>245</v>
      </c>
      <c r="P17" s="20" t="s">
        <v>243</v>
      </c>
      <c r="Q17" s="18" t="s">
        <v>244</v>
      </c>
      <c r="R17" s="18" t="s">
        <v>245</v>
      </c>
      <c r="S17" s="20" t="s">
        <v>243</v>
      </c>
      <c r="T17" s="18" t="s">
        <v>244</v>
      </c>
      <c r="U17" s="18" t="s">
        <v>245</v>
      </c>
      <c r="V17" s="59" t="s">
        <v>246</v>
      </c>
      <c r="W17" s="64" t="s">
        <v>247</v>
      </c>
      <c r="X17" s="64" t="s">
        <v>247</v>
      </c>
      <c r="Y17" s="64" t="s">
        <v>247</v>
      </c>
      <c r="Z17" s="64" t="s">
        <v>247</v>
      </c>
      <c r="AA17" s="60" t="s">
        <v>248</v>
      </c>
      <c r="AB17" s="60" t="s">
        <v>247</v>
      </c>
      <c r="AC17" s="60" t="s">
        <v>247</v>
      </c>
      <c r="AD17" s="60" t="s">
        <v>247</v>
      </c>
      <c r="AE17" s="60" t="s">
        <v>247</v>
      </c>
    </row>
    <row r="18" spans="2:31" ht="77.7" customHeight="1">
      <c r="B18" s="56" t="e" cm="1">
        <f t="array" ref="B18">_xlfn.IFS(('T4. Herramienta Emisiones GEI'!D17="FM.Carga"),'T4. Herramienta Emisiones GEI'!D18)</f>
        <v>#N/A</v>
      </c>
      <c r="C18" s="63" t="e" cm="1">
        <f t="array" ref="C18">_xlfn.IFS(('T4. Herramienta Emisiones GEI'!D17="FM.Carga"),'T4. Herramienta Emisiones GEI'!D20)</f>
        <v>#N/A</v>
      </c>
      <c r="D18" s="12" t="e" cm="1">
        <f t="array" ref="D18">_xlfn.IFS(('T4. Herramienta Emisiones GEI'!D17="FM.Carga"),'T4. Herramienta Emisiones GEI'!D21)</f>
        <v>#N/A</v>
      </c>
      <c r="E18" s="16" t="e" cm="1">
        <f t="array" ref="E18">_xlfn.IFS(('T4. Herramienta Emisiones GEI'!D17="FM.Carga"),'T4. Herramienta Emisiones GEI'!D22)</f>
        <v>#N/A</v>
      </c>
      <c r="F18" s="16" t="e" cm="1">
        <f t="array" ref="F18">_xlfn.IFS(('T4. Herramienta Emisiones GEI'!D17="FM.Carga"),'T4. Herramienta Emisiones GEI'!D23)</f>
        <v>#N/A</v>
      </c>
      <c r="G18" s="66" t="e" cm="1">
        <f t="array" ref="G18">_xlfn.IFS(('T4. Herramienta Emisiones GEI'!D17="FM.Carga"),'T4. Herramienta Emisiones GEI'!D25)</f>
        <v>#N/A</v>
      </c>
      <c r="H18" s="68" t="e" cm="1">
        <f t="array" ref="H18">_xlfn.IFS(('T4. Herramienta Emisiones GEI'!D17="FM.Carga"),'T4. Herramienta Emisiones GEI'!D26)</f>
        <v>#N/A</v>
      </c>
      <c r="I18" s="67" t="e">
        <f>F18*E18</f>
        <v>#N/A</v>
      </c>
      <c r="J18" s="79">
        <v>10.277</v>
      </c>
      <c r="K18" s="79">
        <v>0.01</v>
      </c>
      <c r="L18" s="79">
        <v>0.006</v>
      </c>
      <c r="M18" s="79">
        <v>8.863</v>
      </c>
      <c r="N18" s="79">
        <v>0.009</v>
      </c>
      <c r="O18" s="79">
        <v>0.006</v>
      </c>
      <c r="P18" s="79">
        <v>10.178</v>
      </c>
      <c r="Q18" s="79">
        <v>0.027</v>
      </c>
      <c r="R18" s="79">
        <v>0.005</v>
      </c>
      <c r="S18" s="79">
        <v>7.618</v>
      </c>
      <c r="T18" s="79">
        <v>0.024</v>
      </c>
      <c r="U18" s="79">
        <v>0.005</v>
      </c>
      <c r="V18" s="79">
        <v>0.126</v>
      </c>
      <c r="W18" s="82" t="str">
        <f>IFERROR(((((J18*G18)/I18)+(25*((K18*G18)/I18))+(298*((L18*G18)/I18)))),"")</f>
        <v/>
      </c>
      <c r="X18" s="82" t="str">
        <f>IFERROR(((((M18*G18)/I18)+(25*((N18*G18)/I18))+(298*((O18*G18)/I18)))),"")</f>
        <v/>
      </c>
      <c r="Y18" s="82" t="str">
        <f>IFERROR(((((P18*G18)/I18)+(25*((Q18*G18)/I18))+(298*((R18*G18)/I18)))),"")</f>
        <v/>
      </c>
      <c r="Z18" s="82" t="str">
        <f>IFERROR(((((S18*G18)/I18)+(25*((T18*G18)/I18))+(298*((U18*G18)/I18)))),"")</f>
        <v/>
      </c>
      <c r="AA18" s="82" t="str">
        <f>IFERROR(((V18*H18)/I18),"")</f>
        <v/>
      </c>
      <c r="AB18" s="82" t="str">
        <f>IFERROR((W18+AA18),"")</f>
        <v/>
      </c>
      <c r="AC18" s="82" t="str">
        <f>IFERROR((X18+AA18),"")</f>
        <v/>
      </c>
      <c r="AD18" s="82" t="str">
        <f>IFERROR((Y18+AA18),"")</f>
        <v/>
      </c>
      <c r="AE18" s="82" t="str">
        <f>IFERROR((Z18+AA18),"")</f>
        <v/>
      </c>
    </row>
  </sheetData>
  <sheetProtection algorithmName="SHA-512" hashValue="MhJS4M1NoP72gr5Cst/uQhullPKlgptJzvU7tf1PUIgnA8Dsu0liNep87OZFhfDpghPUEu3fVrHBFThCnKYH4Q==" saltValue="D3k9lvwIafhyRdlxEojDrQ==" spinCount="100000" sheet="1" objects="1" scenarios="1"/>
  <protectedRanges>
    <protectedRange sqref="C18:H18" name="Transporte fluvial de carga"/>
    <protectedRange sqref="C12:H12" name="Transporte férreo de pasajeros"/>
    <protectedRange sqref="B12 B18 B6:C6" name="Transporte férreo de carga"/>
    <protectedRange sqref="D6:H6" name="Transporte férreo de carga_1"/>
  </protectedRanges>
  <mergeCells count="47">
    <mergeCell ref="B2:P2"/>
    <mergeCell ref="AB15:AB16"/>
    <mergeCell ref="B8:P8"/>
    <mergeCell ref="J15:U15"/>
    <mergeCell ref="X15:X16"/>
    <mergeCell ref="Y15:Y16"/>
    <mergeCell ref="B3:B5"/>
    <mergeCell ref="C3:C5"/>
    <mergeCell ref="D3:D5"/>
    <mergeCell ref="E3:E4"/>
    <mergeCell ref="F3:F4"/>
    <mergeCell ref="O3:O4"/>
    <mergeCell ref="N3:N4"/>
    <mergeCell ref="J3:L3"/>
    <mergeCell ref="G9:G10"/>
    <mergeCell ref="H9:H10"/>
    <mergeCell ref="G3:G4"/>
    <mergeCell ref="H3:H4"/>
    <mergeCell ref="I3:I4"/>
    <mergeCell ref="J9:L9"/>
    <mergeCell ref="P9:P10"/>
    <mergeCell ref="D9:D11"/>
    <mergeCell ref="E9:E10"/>
    <mergeCell ref="F9:F10"/>
    <mergeCell ref="I9:I10"/>
    <mergeCell ref="Q9:Q10"/>
    <mergeCell ref="Q3:Q4"/>
    <mergeCell ref="P3:P4"/>
    <mergeCell ref="S3:S4"/>
    <mergeCell ref="Z15:Z16"/>
    <mergeCell ref="B14:AE14"/>
    <mergeCell ref="G15:G16"/>
    <mergeCell ref="H15:H16"/>
    <mergeCell ref="I15:I16"/>
    <mergeCell ref="W15:W16"/>
    <mergeCell ref="B15:B17"/>
    <mergeCell ref="C15:C17"/>
    <mergeCell ref="D15:D17"/>
    <mergeCell ref="E15:E16"/>
    <mergeCell ref="F15:F16"/>
    <mergeCell ref="B9:B11"/>
    <mergeCell ref="C9:C11"/>
    <mergeCell ref="AA15:AA16"/>
    <mergeCell ref="AC15:AC16"/>
    <mergeCell ref="AD15:AD16"/>
    <mergeCell ref="AE15:AE16"/>
    <mergeCell ref="S9:S10"/>
  </mergeCells>
  <pageMargins left="0.7" right="0.7" top="0.75" bottom="0.75" header="0.3" footer="0.3"/>
  <pageSetup orientation="portrait" paperSiz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2FA8C5C-6B8B-4ADF-96B6-9C99C034E252}">
  <sheetPr codeName="Hoja1">
    <tabColor theme="0" tint="-0.3499799966812134"/>
  </sheetPr>
  <dimension ref="A2:M47"/>
  <sheetViews>
    <sheetView showGridLines="0" showRowColHeaders="0" zoomScale="80" zoomScaleNormal="80" workbookViewId="0" topLeftCell="A1">
      <selection pane="topLeft" activeCell="D18" sqref="D18:E18"/>
    </sheetView>
  </sheetViews>
  <sheetFormatPr defaultColWidth="11.554285714285713" defaultRowHeight="14.4"/>
  <cols>
    <col min="1" max="1" width="2.5714285714285716" style="98" customWidth="1"/>
    <col min="2" max="2" width="29.285714285714285" style="40" customWidth="1"/>
    <col min="3" max="3" width="63.285714285714285" style="40" customWidth="1"/>
    <col min="4" max="4" width="27.571428571428573" style="99" customWidth="1"/>
    <col min="5" max="5" width="28" style="40" customWidth="1"/>
    <col min="6" max="6" width="0.7142857142857143" style="40" customWidth="1"/>
    <col min="7" max="7" width="28.285714285714285" style="40" customWidth="1"/>
    <col min="8" max="8" width="13.571428571428571" style="40" customWidth="1"/>
    <col min="9" max="9" width="21.285714285714285" style="40" customWidth="1"/>
    <col min="10" max="16384" width="11.571428571428571" style="40"/>
  </cols>
  <sheetData>
    <row r="1" ht="8.4" customHeight="1" thickBot="1"/>
    <row r="2" spans="2:7" s="22" customFormat="1" ht="102" customHeight="1" thickBot="1">
      <c r="B2" s="125"/>
      <c r="C2" s="287" t="s">
        <v>275</v>
      </c>
      <c r="D2" s="288"/>
      <c r="E2" s="288"/>
      <c r="F2" s="288"/>
      <c r="G2" s="289"/>
    </row>
    <row r="3" spans="1:13" s="2" customFormat="1" ht="4.95" customHeight="1">
      <c r="A3" s="100"/>
      <c r="B3" s="101"/>
      <c r="C3" s="101"/>
      <c r="D3" s="101"/>
      <c r="E3" s="101"/>
      <c r="F3" s="101"/>
      <c r="G3" s="101"/>
      <c r="L3"/>
      <c r="M3"/>
    </row>
    <row r="4" spans="1:13" s="2" customFormat="1" ht="21.6" customHeight="1">
      <c r="A4" s="100"/>
      <c r="B4" s="301" t="s">
        <v>276</v>
      </c>
      <c r="C4" s="302"/>
      <c r="D4" s="302"/>
      <c r="E4" s="303"/>
      <c r="G4" s="102" t="s">
        <v>277</v>
      </c>
      <c r="L4"/>
      <c r="M4"/>
    </row>
    <row r="5" spans="1:13" s="2" customFormat="1" ht="14.4">
      <c r="A5" s="100"/>
      <c r="B5" s="304" t="s">
        <v>278</v>
      </c>
      <c r="C5" s="305"/>
      <c r="D5" s="305"/>
      <c r="E5" s="306"/>
      <c r="G5" s="103" t="s">
        <v>279</v>
      </c>
      <c r="L5"/>
      <c r="M5"/>
    </row>
    <row r="6" spans="1:13" s="2" customFormat="1" ht="21">
      <c r="A6" s="100"/>
      <c r="B6" s="304"/>
      <c r="C6" s="305"/>
      <c r="D6" s="305"/>
      <c r="E6" s="306"/>
      <c r="G6" s="104" t="s">
        <v>280</v>
      </c>
      <c r="I6" s="126"/>
      <c r="L6"/>
      <c r="M6"/>
    </row>
    <row r="7" spans="1:13" s="2" customFormat="1" ht="14.4">
      <c r="A7" s="100"/>
      <c r="B7" s="304"/>
      <c r="C7" s="305"/>
      <c r="D7" s="305"/>
      <c r="E7" s="306"/>
      <c r="L7"/>
      <c r="M7"/>
    </row>
    <row r="8" spans="1:13" s="2" customFormat="1" ht="14.4">
      <c r="A8" s="100"/>
      <c r="B8" s="304"/>
      <c r="C8" s="305"/>
      <c r="D8" s="305"/>
      <c r="E8" s="306"/>
      <c r="L8"/>
      <c r="M8"/>
    </row>
    <row r="9" spans="1:13" s="2" customFormat="1" ht="14.4">
      <c r="A9" s="100"/>
      <c r="B9" s="304"/>
      <c r="C9" s="305"/>
      <c r="D9" s="305"/>
      <c r="E9" s="306"/>
      <c r="L9"/>
      <c r="M9"/>
    </row>
    <row r="10" spans="1:13" s="2" customFormat="1" ht="267.6" customHeight="1">
      <c r="A10" s="100"/>
      <c r="B10" s="307"/>
      <c r="C10" s="308"/>
      <c r="D10" s="308"/>
      <c r="E10" s="309"/>
      <c r="F10" s="8"/>
      <c r="I10" s="105"/>
      <c r="L10"/>
      <c r="M10"/>
    </row>
    <row r="11" ht="4.2" customHeight="1"/>
    <row r="12" spans="2:5" ht="36.6" customHeight="1">
      <c r="B12" s="292" t="s">
        <v>281</v>
      </c>
      <c r="C12" s="293"/>
      <c r="D12" s="293"/>
      <c r="E12" s="294"/>
    </row>
    <row r="13" spans="2:5" ht="14.4">
      <c r="B13" s="132" t="s">
        <v>282</v>
      </c>
      <c r="C13" s="8" t="s">
        <v>283</v>
      </c>
      <c r="D13" s="8"/>
      <c r="E13" s="127"/>
    </row>
    <row r="14" spans="2:5" ht="14.4">
      <c r="B14" s="132" t="s">
        <v>284</v>
      </c>
      <c r="C14" s="8" t="s">
        <v>285</v>
      </c>
      <c r="D14" s="8"/>
      <c r="E14" s="127"/>
    </row>
    <row r="15" spans="2:5" ht="14.4">
      <c r="B15" s="133" t="s">
        <v>286</v>
      </c>
      <c r="C15" s="128" t="s">
        <v>287</v>
      </c>
      <c r="D15" s="129"/>
      <c r="E15" s="130"/>
    </row>
    <row r="16" ht="3" customHeight="1"/>
    <row r="17" spans="2:5" ht="33.6" customHeight="1">
      <c r="B17" s="300" t="s">
        <v>288</v>
      </c>
      <c r="C17" s="131" t="s">
        <v>289</v>
      </c>
      <c r="D17" s="295" t="s">
        <v>198</v>
      </c>
      <c r="E17" s="295"/>
    </row>
    <row r="18" spans="2:8" ht="14.4">
      <c r="B18" s="300"/>
      <c r="C18" s="131" t="s">
        <v>290</v>
      </c>
      <c r="D18" s="295" t="s">
        <v>204</v>
      </c>
      <c r="E18" s="295"/>
      <c r="G18" s="107"/>
      <c r="H18" s="108"/>
    </row>
    <row r="19" spans="2:8" ht="3.75" customHeight="1">
      <c r="B19" s="109"/>
      <c r="G19" s="108"/>
      <c r="H19" s="108"/>
    </row>
    <row r="20" spans="2:8" ht="14.4">
      <c r="B20" s="300" t="s">
        <v>291</v>
      </c>
      <c r="C20" s="106" t="s">
        <v>292</v>
      </c>
      <c r="D20" s="296"/>
      <c r="E20" s="297"/>
      <c r="G20" s="108"/>
      <c r="H20" s="108"/>
    </row>
    <row r="21" spans="2:8" ht="14.4">
      <c r="B21" s="300"/>
      <c r="C21" s="106" t="s">
        <v>293</v>
      </c>
      <c r="D21" s="85"/>
      <c r="E21" s="118" t="s">
        <v>294</v>
      </c>
      <c r="G21" s="108"/>
      <c r="H21" s="108"/>
    </row>
    <row r="22" spans="2:8" ht="14.4">
      <c r="B22" s="300"/>
      <c r="C22" s="106" t="s">
        <v>295</v>
      </c>
      <c r="D22" s="85"/>
      <c r="E22" s="118" t="s">
        <v>296</v>
      </c>
      <c r="G22" s="108"/>
      <c r="H22" s="108"/>
    </row>
    <row r="23" spans="2:8" ht="14.4">
      <c r="B23" s="300"/>
      <c r="C23" s="106" t="s">
        <v>297</v>
      </c>
      <c r="D23" s="85"/>
      <c r="E23" s="118" t="s">
        <v>298</v>
      </c>
      <c r="G23" s="108"/>
      <c r="H23" s="108"/>
    </row>
    <row r="24" spans="2:8" ht="14.4" hidden="1">
      <c r="B24" s="300"/>
      <c r="C24" s="106" t="s">
        <v>299</v>
      </c>
      <c r="D24" s="85"/>
      <c r="E24" s="118" t="s">
        <v>300</v>
      </c>
      <c r="G24" s="108"/>
      <c r="H24" s="108"/>
    </row>
    <row r="25" spans="2:8" ht="14.4">
      <c r="B25" s="300"/>
      <c r="C25" s="106" t="s">
        <v>301</v>
      </c>
      <c r="D25" s="85"/>
      <c r="E25" s="118" t="s">
        <v>302</v>
      </c>
      <c r="G25" s="108"/>
      <c r="H25" s="108"/>
    </row>
    <row r="26" spans="2:8" ht="14.4" hidden="1">
      <c r="B26" s="300"/>
      <c r="C26" s="106" t="s">
        <v>303</v>
      </c>
      <c r="D26" s="85"/>
      <c r="E26" s="118" t="s">
        <v>304</v>
      </c>
      <c r="G26" s="108"/>
      <c r="H26" s="108"/>
    </row>
    <row r="27" spans="2:8" ht="15" customHeight="1" hidden="1">
      <c r="B27" s="300"/>
      <c r="C27" s="106" t="s">
        <v>305</v>
      </c>
      <c r="D27" s="298"/>
      <c r="E27" s="299"/>
      <c r="G27" s="98"/>
      <c r="H27" s="98"/>
    </row>
    <row r="28" spans="2:5" ht="14.4" hidden="1">
      <c r="B28" s="300"/>
      <c r="C28" s="106" t="s">
        <v>306</v>
      </c>
      <c r="D28" s="313"/>
      <c r="E28" s="299"/>
    </row>
    <row r="29" spans="2:5" ht="14.4" hidden="1">
      <c r="B29" s="312"/>
      <c r="C29" s="110" t="s">
        <v>307</v>
      </c>
      <c r="D29" s="314"/>
      <c r="E29" s="315"/>
    </row>
    <row r="30" spans="2:2" ht="4.2" customHeight="1" hidden="1">
      <c r="B30" s="111"/>
    </row>
    <row r="31" spans="2:5" ht="19.95" customHeight="1" hidden="1">
      <c r="B31" s="300" t="s">
        <v>308</v>
      </c>
      <c r="C31" s="106" t="s">
        <v>309</v>
      </c>
      <c r="D31" s="112">
        <v>4.168</v>
      </c>
      <c r="E31" s="113" t="s">
        <v>310</v>
      </c>
    </row>
    <row r="32" spans="2:5" ht="19.95" customHeight="1" hidden="1">
      <c r="B32" s="300"/>
      <c r="C32" s="106" t="s">
        <v>311</v>
      </c>
      <c r="D32" s="99">
        <v>25</v>
      </c>
      <c r="E32" s="114" t="s">
        <v>312</v>
      </c>
    </row>
    <row r="33" spans="2:5" ht="19.95" customHeight="1" hidden="1">
      <c r="B33" s="300"/>
      <c r="C33" s="106" t="s">
        <v>313</v>
      </c>
      <c r="D33" s="310" t="str" cm="1">
        <f t="array" ref="D33">IFERROR(_xlfn.IFS(((D31)&lt;=D32),"EL PROYECTO ES LEGIBLE BAJO LA TVC",((D31)&gt;D32),"EL PROYECTO NO ES ELEGIBLE BAJO LA TVC"),"")</f>
        <v>EL PROYECTO ES LEGIBLE BAJO LA TVC</v>
      </c>
      <c r="E33" s="311"/>
    </row>
    <row r="34" spans="2:2" ht="3.6" customHeight="1" hidden="1">
      <c r="B34" s="111"/>
    </row>
    <row r="35" spans="2:5" ht="19.95" customHeight="1" hidden="1">
      <c r="B35" s="300" t="s">
        <v>308</v>
      </c>
      <c r="C35" s="106" t="s">
        <v>314</v>
      </c>
      <c r="D35" s="112">
        <v>12440.999999999998</v>
      </c>
      <c r="E35" s="113" t="s">
        <v>315</v>
      </c>
    </row>
    <row r="36" spans="2:5" ht="19.95" customHeight="1" hidden="1">
      <c r="B36" s="300"/>
      <c r="C36" s="106" t="s">
        <v>311</v>
      </c>
      <c r="D36" s="99">
        <v>50</v>
      </c>
      <c r="E36" s="114" t="s">
        <v>315</v>
      </c>
    </row>
    <row r="37" spans="2:5" ht="19.95" customHeight="1" hidden="1">
      <c r="B37" s="300"/>
      <c r="C37" s="106" t="s">
        <v>313</v>
      </c>
      <c r="D37" s="310" t="str" cm="1">
        <f t="array" ref="D37">IFERROR(_xlfn.IFS(((D35)&lt;=D36),"EL PROYECTO ES ELEGIBLE BAJO LA TVC",((D35)&gt;D36),"EL PROYECTO NO ES ELEGIBLE BAJO LA TVC"),"")</f>
        <v>EL PROYECTO NO ES ELEGIBLE BAJO LA TVC</v>
      </c>
      <c r="E37" s="311"/>
    </row>
    <row r="38" spans="2:2" ht="3" customHeight="1" hidden="1">
      <c r="B38" s="111"/>
    </row>
    <row r="39" spans="2:5" ht="14.7" customHeight="1" hidden="1">
      <c r="B39" s="300" t="s">
        <v>308</v>
      </c>
      <c r="C39" s="106" t="s">
        <v>309</v>
      </c>
      <c r="D39" s="115">
        <v>15.009088000000002</v>
      </c>
      <c r="E39" s="113" t="s">
        <v>310</v>
      </c>
    </row>
    <row r="40" spans="2:5" ht="14.4" hidden="1">
      <c r="B40" s="300"/>
      <c r="C40" s="106" t="s">
        <v>316</v>
      </c>
      <c r="D40" s="116">
        <v>50.62</v>
      </c>
      <c r="E40" s="114" t="s">
        <v>310</v>
      </c>
    </row>
    <row r="41" spans="2:5" ht="14.4" hidden="1">
      <c r="B41" s="300"/>
      <c r="C41" s="106" t="s">
        <v>317</v>
      </c>
      <c r="D41" s="316">
        <f>IFERROR(((D39-D40)/D40),"")</f>
        <v>-0.703494903200316</v>
      </c>
      <c r="E41" s="317"/>
    </row>
    <row r="42" spans="2:5" ht="14.4" hidden="1">
      <c r="B42" s="300"/>
      <c r="C42" s="106" t="s">
        <v>313</v>
      </c>
      <c r="D42" s="310" t="str" cm="1">
        <f t="array" ref="D42">IFERROR(_xlfn.IFS(((D39)&lt;=D40),"EL PROYECTO ES ELEGIBLE BAJO LA TVC",((D39)&gt;D40),"EL PROYECTO NO ES ELEGIBLE BAJO LA TVC"),"")</f>
        <v>EL PROYECTO ES ELEGIBLE BAJO LA TVC</v>
      </c>
      <c r="E42" s="311"/>
    </row>
    <row r="43" spans="2:2" ht="3.6" customHeight="1" hidden="1">
      <c r="B43" s="111"/>
    </row>
    <row r="44" spans="2:5" ht="14.7" customHeight="1" hidden="1">
      <c r="B44" s="300" t="s">
        <v>308</v>
      </c>
      <c r="C44" s="106" t="s">
        <v>314</v>
      </c>
      <c r="D44" s="117">
        <v>970.80</v>
      </c>
      <c r="E44" s="113" t="s">
        <v>310</v>
      </c>
    </row>
    <row r="45" spans="2:5" ht="14.4" hidden="1">
      <c r="B45" s="300"/>
      <c r="C45" s="106" t="s">
        <v>318</v>
      </c>
      <c r="D45" s="99">
        <v>135.83</v>
      </c>
      <c r="E45" s="114" t="s">
        <v>310</v>
      </c>
    </row>
    <row r="46" spans="2:5" ht="14.4" hidden="1">
      <c r="B46" s="300"/>
      <c r="C46" s="106" t="s">
        <v>317</v>
      </c>
      <c r="D46" s="290">
        <f>IFERROR(((D44-D45)/D45),"")</f>
        <v>6.147169255687256</v>
      </c>
      <c r="E46" s="291"/>
    </row>
    <row r="47" spans="2:5" ht="14.4" hidden="1">
      <c r="B47" s="300"/>
      <c r="C47" s="106" t="s">
        <v>313</v>
      </c>
      <c r="D47" s="310" t="str" cm="1">
        <f t="array" ref="D47">IFERROR(_xlfn.IFS(((D44)&lt;=D45),"EL PROYECTO ES ELEGIBLE BAJO LA TVC",((D44)&gt;D45),"EL PROYECTO NO ES ELEGIBLE BAJO LA TVC"),"")</f>
        <v>EL PROYECTO NO ES ELEGIBLE BAJO LA TVC</v>
      </c>
      <c r="E47" s="311"/>
    </row>
    <row r="48" ht="14.4" hidden="1"/>
  </sheetData>
  <sheetProtection algorithmName="SHA-512" hashValue="+XHSVz8h5Ivpz6uhsSvc8wtiiVwqWwkAXOatzYKGGMizKVbMLHctFjfLKAYav8ITrc42RMc3GvvlLM+qFRRUrg==" saltValue="yfqiYj/W9K48VDUyWC3uBw==" spinCount="100000" sheet="1" objects="1" scenarios="1" selectLockedCells="1"/>
  <mergeCells count="22">
    <mergeCell ref="D28:E28"/>
    <mergeCell ref="B35:B37"/>
    <mergeCell ref="B39:B42"/>
    <mergeCell ref="D29:E29"/>
    <mergeCell ref="D33:E33"/>
    <mergeCell ref="D41:E41"/>
    <mergeCell ref="C2:G2"/>
    <mergeCell ref="D46:E46"/>
    <mergeCell ref="B12:E12"/>
    <mergeCell ref="D17:E17"/>
    <mergeCell ref="D18:E18"/>
    <mergeCell ref="D20:E20"/>
    <mergeCell ref="D27:E27"/>
    <mergeCell ref="B44:B47"/>
    <mergeCell ref="B4:E4"/>
    <mergeCell ref="B5:E10"/>
    <mergeCell ref="D37:E37"/>
    <mergeCell ref="D42:E42"/>
    <mergeCell ref="D47:E47"/>
    <mergeCell ref="B17:B18"/>
    <mergeCell ref="B20:B29"/>
    <mergeCell ref="B31:B33"/>
  </mergeCells>
  <conditionalFormatting sqref="D33">
    <cfRule type="expression" priority="8" dxfId="78">
      <formula>$D$31&gt;$D$32</formula>
    </cfRule>
    <cfRule type="expression" priority="9" dxfId="77">
      <formula>$D$31&lt;$D$32</formula>
    </cfRule>
  </conditionalFormatting>
  <conditionalFormatting sqref="D37">
    <cfRule type="expression" priority="6" dxfId="78">
      <formula>$D$35&gt;$D$36</formula>
    </cfRule>
    <cfRule type="expression" priority="7" dxfId="77">
      <formula>$D$35&lt;$D$36</formula>
    </cfRule>
  </conditionalFormatting>
  <conditionalFormatting sqref="D42">
    <cfRule type="expression" priority="12" dxfId="78">
      <formula>$D$39&gt;$D$40</formula>
    </cfRule>
    <cfRule type="expression" priority="13" dxfId="77">
      <formula>$D$39&lt;$D$40</formula>
    </cfRule>
  </conditionalFormatting>
  <conditionalFormatting sqref="D47">
    <cfRule type="expression" priority="10" dxfId="78">
      <formula>$D$44&gt;$D$45</formula>
    </cfRule>
    <cfRule type="expression" priority="11" dxfId="77">
      <formula>$D$44&lt;$D$45</formula>
    </cfRule>
  </conditionalFormatting>
  <conditionalFormatting sqref="D41:E41">
    <cfRule type="cellIs" priority="3" dxfId="70" operator="lessThan">
      <formula>0</formula>
    </cfRule>
    <cfRule type="cellIs" priority="4" dxfId="69" operator="greaterThan">
      <formula>0</formula>
    </cfRule>
  </conditionalFormatting>
  <conditionalFormatting sqref="D46:E46">
    <cfRule type="cellIs" priority="1" dxfId="70" operator="lessThan">
      <formula>0</formula>
    </cfRule>
    <cfRule type="cellIs" priority="2" dxfId="69" operator="greaterThan">
      <formula>0</formula>
    </cfRule>
  </conditionalFormatting>
  <dataValidations count="5">
    <dataValidation type="list" allowBlank="1" showInputMessage="1" showErrorMessage="1" sqref="D18">
      <formula1>INDIRECT(D17)</formula1>
    </dataValidation>
    <dataValidation type="list" allowBlank="1" showInputMessage="1" showErrorMessage="1" sqref="D27:E27">
      <formula1>Dropdown!$D$2:$D$3</formula1>
    </dataValidation>
    <dataValidation type="list" allowBlank="1" showInputMessage="1" showErrorMessage="1" promptTitle="Seleccione una opción" sqref="D17:E17">
      <formula1>Dropdown!$A$1:$C$1</formula1>
    </dataValidation>
    <dataValidation type="list" allowBlank="1" showInputMessage="1" showErrorMessage="1" sqref="D28:E28">
      <formula1>Dropdown!$E$2:$E$5</formula1>
    </dataValidation>
    <dataValidation type="list" allowBlank="1" showInputMessage="1" showErrorMessage="1" sqref="D29:E29">
      <formula1>Dropdown!$F$2:$F$3</formula1>
    </dataValidation>
  </dataValidations>
  <pageMargins left="0.7" right="0.7" top="0.75" bottom="0.75" header="0.3" footer="0.3"/>
  <pageSetup orientation="portrait" paperSize="1" r:id="rId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13DCD9D-8F14-4A94-8736-99D014918BF0}">
  <sheetPr codeName="Hoja7">
    <tabColor rgb="FFFFB9B9"/>
  </sheetPr>
  <dimension ref="A2:P114"/>
  <sheetViews>
    <sheetView showGridLines="0" showRowColHeaders="0" zoomScale="70" zoomScaleNormal="70" workbookViewId="0" topLeftCell="A1">
      <selection pane="topLeft" activeCell="H17" sqref="H17"/>
    </sheetView>
  </sheetViews>
  <sheetFormatPr defaultColWidth="11.444285714285714" defaultRowHeight="14.4"/>
  <cols>
    <col min="1" max="1" width="1.7142857142857142" style="24" customWidth="1"/>
    <col min="2" max="2" width="16.285714285714285" style="2" customWidth="1"/>
    <col min="3" max="3" width="20.428571428571427" style="2" customWidth="1"/>
    <col min="4" max="4" width="26.714285714285715" style="2" customWidth="1"/>
    <col min="5" max="5" width="29.285714285714285" style="2" customWidth="1"/>
    <col min="6" max="6" width="25" style="2" customWidth="1"/>
    <col min="7" max="7" width="25" style="8" customWidth="1"/>
    <col min="8" max="8" width="34.714285714285715" style="8" customWidth="1"/>
    <col min="9" max="9" width="74.28571428571429" style="2" customWidth="1"/>
    <col min="10" max="10" width="67.42857142857143" style="2" customWidth="1"/>
    <col min="11" max="12" width="15.285714285714286" style="2" customWidth="1"/>
    <col min="13" max="13" width="30.714285714285715" style="2" customWidth="1"/>
    <col min="14" max="14" width="25.714285714285715" style="2" customWidth="1"/>
    <col min="15" max="15" width="26.428571428571427" style="4" customWidth="1"/>
    <col min="16" max="16384" width="11.428571428571429" style="4"/>
  </cols>
  <sheetData>
    <row r="1" ht="8.7" customHeight="1" thickBot="1"/>
    <row r="2" spans="2:15" s="22" customFormat="1" ht="102" customHeight="1" thickBot="1">
      <c r="B2" s="318"/>
      <c r="C2" s="319"/>
      <c r="D2" s="320" t="s">
        <v>319</v>
      </c>
      <c r="E2" s="288"/>
      <c r="F2" s="288"/>
      <c r="G2" s="288"/>
      <c r="H2" s="288"/>
      <c r="I2" s="288"/>
      <c r="J2" s="288"/>
      <c r="K2" s="288"/>
      <c r="L2" s="288"/>
      <c r="M2" s="288"/>
      <c r="N2" s="288"/>
      <c r="O2" s="289"/>
    </row>
    <row r="3" spans="2:15" ht="54">
      <c r="B3" s="160" t="s">
        <v>320</v>
      </c>
      <c r="C3" s="160" t="s">
        <v>321</v>
      </c>
      <c r="D3" s="160" t="s">
        <v>322</v>
      </c>
      <c r="E3" s="160" t="s">
        <v>323</v>
      </c>
      <c r="F3" s="160" t="s">
        <v>324</v>
      </c>
      <c r="G3" s="160" t="s">
        <v>325</v>
      </c>
      <c r="H3" s="160" t="s">
        <v>326</v>
      </c>
      <c r="I3" s="160" t="s">
        <v>327</v>
      </c>
      <c r="J3" s="160" t="s">
        <v>328</v>
      </c>
      <c r="K3" s="160" t="s">
        <v>329</v>
      </c>
      <c r="L3" s="160" t="s">
        <v>330</v>
      </c>
      <c r="M3" s="160" t="s">
        <v>331</v>
      </c>
      <c r="N3" s="160" t="s">
        <v>332</v>
      </c>
      <c r="O3" s="160" t="s">
        <v>333</v>
      </c>
    </row>
    <row r="4" spans="2:15" ht="14.4">
      <c r="B4" s="167" t="s">
        <v>334</v>
      </c>
      <c r="C4" s="154" t="s">
        <v>335</v>
      </c>
      <c r="D4" s="154" t="s">
        <v>336</v>
      </c>
      <c r="E4" s="154" t="s">
        <v>337</v>
      </c>
      <c r="F4" s="154" t="s">
        <v>338</v>
      </c>
      <c r="G4" s="154" t="s">
        <v>339</v>
      </c>
      <c r="H4" s="150" t="s">
        <v>340</v>
      </c>
      <c r="I4" s="150" t="s">
        <v>341</v>
      </c>
      <c r="J4" s="150" t="s">
        <v>342</v>
      </c>
      <c r="K4" s="154">
        <v>314</v>
      </c>
      <c r="L4" s="154">
        <v>420</v>
      </c>
      <c r="M4" s="151">
        <v>240</v>
      </c>
      <c r="N4" s="172" t="s">
        <v>342</v>
      </c>
      <c r="O4" s="151">
        <v>73</v>
      </c>
    </row>
    <row r="5" spans="2:15" ht="14.4">
      <c r="B5" s="1" t="s">
        <v>334</v>
      </c>
      <c r="C5" s="3" t="s">
        <v>335</v>
      </c>
      <c r="D5" s="3" t="s">
        <v>336</v>
      </c>
      <c r="E5" s="3" t="s">
        <v>337</v>
      </c>
      <c r="F5" s="3" t="s">
        <v>343</v>
      </c>
      <c r="G5" s="3" t="s">
        <v>339</v>
      </c>
      <c r="H5" s="7" t="s">
        <v>344</v>
      </c>
      <c r="I5" s="7" t="s">
        <v>341</v>
      </c>
      <c r="J5" s="7" t="s">
        <v>342</v>
      </c>
      <c r="K5" s="3">
        <v>314</v>
      </c>
      <c r="L5" s="3">
        <v>420</v>
      </c>
      <c r="M5" s="5">
        <v>290</v>
      </c>
      <c r="N5" s="26" t="s">
        <v>342</v>
      </c>
      <c r="O5" s="5">
        <v>39</v>
      </c>
    </row>
    <row r="6" spans="2:15" ht="14.4">
      <c r="B6" s="1" t="s">
        <v>334</v>
      </c>
      <c r="C6" s="3" t="s">
        <v>335</v>
      </c>
      <c r="D6" s="3" t="s">
        <v>336</v>
      </c>
      <c r="E6" s="3" t="s">
        <v>337</v>
      </c>
      <c r="F6" s="3" t="s">
        <v>343</v>
      </c>
      <c r="G6" s="3" t="s">
        <v>339</v>
      </c>
      <c r="H6" s="7" t="s">
        <v>345</v>
      </c>
      <c r="I6" s="7" t="s">
        <v>341</v>
      </c>
      <c r="J6" s="7" t="s">
        <v>342</v>
      </c>
      <c r="K6" s="3" t="s">
        <v>346</v>
      </c>
      <c r="L6" s="3">
        <v>437</v>
      </c>
      <c r="M6" s="5">
        <v>270</v>
      </c>
      <c r="N6" s="26" t="s">
        <v>342</v>
      </c>
      <c r="O6" s="5">
        <v>93</v>
      </c>
    </row>
    <row r="7" spans="1:15" ht="14.4">
      <c r="A7" s="77"/>
      <c r="B7" s="1" t="s">
        <v>334</v>
      </c>
      <c r="C7" s="3" t="s">
        <v>335</v>
      </c>
      <c r="D7" s="3" t="s">
        <v>336</v>
      </c>
      <c r="E7" s="3" t="s">
        <v>337</v>
      </c>
      <c r="F7" s="3" t="s">
        <v>343</v>
      </c>
      <c r="G7" s="3" t="s">
        <v>339</v>
      </c>
      <c r="H7" s="7" t="s">
        <v>347</v>
      </c>
      <c r="I7" s="7" t="s">
        <v>341</v>
      </c>
      <c r="J7" s="7" t="s">
        <v>342</v>
      </c>
      <c r="K7" s="3" t="s">
        <v>348</v>
      </c>
      <c r="L7" s="3">
        <v>403</v>
      </c>
      <c r="M7" s="5">
        <v>270</v>
      </c>
      <c r="N7" s="26" t="s">
        <v>342</v>
      </c>
      <c r="O7" s="5">
        <v>95</v>
      </c>
    </row>
    <row r="8" spans="2:15" ht="14.4">
      <c r="B8" s="1" t="s">
        <v>334</v>
      </c>
      <c r="C8" s="3" t="s">
        <v>335</v>
      </c>
      <c r="D8" s="3" t="s">
        <v>336</v>
      </c>
      <c r="E8" s="3" t="s">
        <v>337</v>
      </c>
      <c r="F8" s="3" t="s">
        <v>343</v>
      </c>
      <c r="G8" s="3" t="s">
        <v>339</v>
      </c>
      <c r="H8" s="7" t="s">
        <v>349</v>
      </c>
      <c r="I8" s="7" t="s">
        <v>350</v>
      </c>
      <c r="J8" s="7" t="s">
        <v>342</v>
      </c>
      <c r="K8" s="3">
        <v>229</v>
      </c>
      <c r="L8" s="3">
        <v>306</v>
      </c>
      <c r="M8" s="5">
        <v>220</v>
      </c>
      <c r="N8" s="26" t="s">
        <v>342</v>
      </c>
      <c r="O8" s="5">
        <v>67</v>
      </c>
    </row>
    <row r="9" spans="2:15" ht="14.4">
      <c r="B9" s="1" t="s">
        <v>334</v>
      </c>
      <c r="C9" s="3" t="s">
        <v>335</v>
      </c>
      <c r="D9" s="3" t="s">
        <v>336</v>
      </c>
      <c r="E9" s="3" t="s">
        <v>337</v>
      </c>
      <c r="F9" s="3" t="s">
        <v>351</v>
      </c>
      <c r="G9" s="3" t="s">
        <v>339</v>
      </c>
      <c r="H9" s="7" t="s">
        <v>352</v>
      </c>
      <c r="I9" s="7" t="s">
        <v>341</v>
      </c>
      <c r="J9" s="7" t="s">
        <v>342</v>
      </c>
      <c r="K9" s="3">
        <v>150</v>
      </c>
      <c r="L9" s="3">
        <v>201</v>
      </c>
      <c r="M9" s="5">
        <v>250</v>
      </c>
      <c r="N9" s="26" t="s">
        <v>342</v>
      </c>
      <c r="O9" s="5">
        <v>63</v>
      </c>
    </row>
    <row r="10" spans="2:15" ht="14.4">
      <c r="B10" s="1" t="s">
        <v>334</v>
      </c>
      <c r="C10" s="3" t="s">
        <v>335</v>
      </c>
      <c r="D10" s="3" t="s">
        <v>336</v>
      </c>
      <c r="E10" s="3" t="s">
        <v>337</v>
      </c>
      <c r="F10" s="3" t="s">
        <v>351</v>
      </c>
      <c r="G10" s="3" t="s">
        <v>339</v>
      </c>
      <c r="H10" s="7" t="s">
        <v>353</v>
      </c>
      <c r="I10" s="7" t="s">
        <v>341</v>
      </c>
      <c r="J10" s="7" t="s">
        <v>342</v>
      </c>
      <c r="K10" s="3">
        <v>121</v>
      </c>
      <c r="L10" s="3">
        <v>162</v>
      </c>
      <c r="M10" s="5">
        <v>210</v>
      </c>
      <c r="N10" s="26" t="s">
        <v>342</v>
      </c>
      <c r="O10" s="5">
        <v>45</v>
      </c>
    </row>
    <row r="11" spans="2:15" ht="14.4">
      <c r="B11" s="1" t="s">
        <v>334</v>
      </c>
      <c r="C11" s="3" t="s">
        <v>335</v>
      </c>
      <c r="D11" s="3" t="s">
        <v>336</v>
      </c>
      <c r="E11" s="3" t="s">
        <v>337</v>
      </c>
      <c r="F11" s="3" t="s">
        <v>351</v>
      </c>
      <c r="G11" s="3" t="s">
        <v>339</v>
      </c>
      <c r="H11" s="7" t="s">
        <v>354</v>
      </c>
      <c r="I11" s="7" t="s">
        <v>350</v>
      </c>
      <c r="J11" s="7" t="s">
        <v>342</v>
      </c>
      <c r="K11" s="3">
        <v>121</v>
      </c>
      <c r="L11" s="3">
        <v>162</v>
      </c>
      <c r="M11" s="5">
        <v>220</v>
      </c>
      <c r="N11" s="26" t="s">
        <v>342</v>
      </c>
      <c r="O11" s="5">
        <v>19</v>
      </c>
    </row>
    <row r="12" spans="2:15" ht="14.4">
      <c r="B12" s="1" t="s">
        <v>334</v>
      </c>
      <c r="C12" s="3" t="s">
        <v>335</v>
      </c>
      <c r="D12" s="3" t="s">
        <v>336</v>
      </c>
      <c r="E12" s="3" t="s">
        <v>337</v>
      </c>
      <c r="F12" s="3" t="s">
        <v>351</v>
      </c>
      <c r="G12" s="3" t="s">
        <v>339</v>
      </c>
      <c r="H12" s="7" t="s">
        <v>354</v>
      </c>
      <c r="I12" s="7" t="s">
        <v>350</v>
      </c>
      <c r="J12" s="7" t="s">
        <v>342</v>
      </c>
      <c r="K12" s="3">
        <v>60</v>
      </c>
      <c r="L12" s="3">
        <v>80</v>
      </c>
      <c r="M12" s="5">
        <v>110</v>
      </c>
      <c r="N12" s="26" t="s">
        <v>342</v>
      </c>
      <c r="O12" s="5">
        <v>9</v>
      </c>
    </row>
    <row r="13" spans="2:15" ht="14.4">
      <c r="B13" s="1" t="s">
        <v>334</v>
      </c>
      <c r="C13" s="3" t="s">
        <v>335</v>
      </c>
      <c r="D13" s="3" t="s">
        <v>336</v>
      </c>
      <c r="E13" s="3" t="s">
        <v>337</v>
      </c>
      <c r="F13" s="3" t="s">
        <v>351</v>
      </c>
      <c r="G13" s="3" t="s">
        <v>339</v>
      </c>
      <c r="H13" s="7" t="s">
        <v>355</v>
      </c>
      <c r="I13" s="7" t="s">
        <v>350</v>
      </c>
      <c r="J13" s="7" t="s">
        <v>342</v>
      </c>
      <c r="K13" s="3">
        <v>245</v>
      </c>
      <c r="L13" s="3">
        <v>328</v>
      </c>
      <c r="M13" s="5">
        <v>300</v>
      </c>
      <c r="N13" s="26" t="s">
        <v>342</v>
      </c>
      <c r="O13" s="5">
        <v>47</v>
      </c>
    </row>
    <row r="14" spans="2:15" ht="14.4">
      <c r="B14" s="1" t="s">
        <v>334</v>
      </c>
      <c r="C14" s="3" t="s">
        <v>335</v>
      </c>
      <c r="D14" s="3" t="s">
        <v>336</v>
      </c>
      <c r="E14" s="3" t="s">
        <v>337</v>
      </c>
      <c r="F14" s="3" t="s">
        <v>343</v>
      </c>
      <c r="G14" s="3" t="s">
        <v>339</v>
      </c>
      <c r="H14" s="7" t="s">
        <v>356</v>
      </c>
      <c r="I14" s="7" t="s">
        <v>350</v>
      </c>
      <c r="J14" s="7" t="s">
        <v>342</v>
      </c>
      <c r="K14" s="3">
        <v>245</v>
      </c>
      <c r="L14" s="3">
        <v>328</v>
      </c>
      <c r="M14" s="5">
        <v>235</v>
      </c>
      <c r="N14" s="26" t="s">
        <v>342</v>
      </c>
      <c r="O14" s="5">
        <v>33</v>
      </c>
    </row>
    <row r="15" spans="2:15" ht="14.4">
      <c r="B15" s="1" t="s">
        <v>334</v>
      </c>
      <c r="C15" s="3" t="s">
        <v>335</v>
      </c>
      <c r="D15" s="3" t="s">
        <v>336</v>
      </c>
      <c r="E15" s="3" t="s">
        <v>337</v>
      </c>
      <c r="F15" s="3" t="s">
        <v>351</v>
      </c>
      <c r="G15" s="3" t="s">
        <v>339</v>
      </c>
      <c r="H15" s="7" t="s">
        <v>357</v>
      </c>
      <c r="I15" s="7" t="s">
        <v>350</v>
      </c>
      <c r="J15" s="7" t="s">
        <v>342</v>
      </c>
      <c r="K15" s="3">
        <v>150</v>
      </c>
      <c r="L15" s="3">
        <v>200</v>
      </c>
      <c r="M15" s="5">
        <v>220</v>
      </c>
      <c r="N15" s="26" t="s">
        <v>342</v>
      </c>
      <c r="O15" s="5" t="s">
        <v>358</v>
      </c>
    </row>
    <row r="16" spans="2:15" ht="14.4">
      <c r="B16" s="1" t="s">
        <v>334</v>
      </c>
      <c r="C16" s="3" t="s">
        <v>335</v>
      </c>
      <c r="D16" s="3" t="s">
        <v>336</v>
      </c>
      <c r="E16" s="3" t="s">
        <v>337</v>
      </c>
      <c r="F16" s="3" t="s">
        <v>351</v>
      </c>
      <c r="G16" s="3" t="s">
        <v>339</v>
      </c>
      <c r="H16" s="7" t="s">
        <v>359</v>
      </c>
      <c r="I16" s="7" t="s">
        <v>350</v>
      </c>
      <c r="J16" s="7" t="s">
        <v>342</v>
      </c>
      <c r="K16" s="3">
        <v>150</v>
      </c>
      <c r="L16" s="3">
        <v>200</v>
      </c>
      <c r="M16" s="5">
        <v>280</v>
      </c>
      <c r="N16" s="26" t="s">
        <v>342</v>
      </c>
      <c r="O16" s="5">
        <v>20</v>
      </c>
    </row>
    <row r="17" spans="2:15" ht="14.4">
      <c r="B17" s="1" t="s">
        <v>360</v>
      </c>
      <c r="C17" s="3" t="s">
        <v>335</v>
      </c>
      <c r="D17" s="3" t="s">
        <v>361</v>
      </c>
      <c r="E17" s="3" t="s">
        <v>362</v>
      </c>
      <c r="F17" s="3" t="s">
        <v>363</v>
      </c>
      <c r="G17" s="3" t="s">
        <v>339</v>
      </c>
      <c r="H17" s="7" t="s">
        <v>364</v>
      </c>
      <c r="I17" s="7" t="s">
        <v>365</v>
      </c>
      <c r="J17" s="7" t="s">
        <v>342</v>
      </c>
      <c r="K17" s="3">
        <v>120</v>
      </c>
      <c r="L17" s="3">
        <v>161</v>
      </c>
      <c r="M17" s="5">
        <v>180</v>
      </c>
      <c r="N17" s="26" t="s">
        <v>366</v>
      </c>
      <c r="O17" s="5" t="s">
        <v>342</v>
      </c>
    </row>
    <row r="18" spans="2:15" ht="14.4">
      <c r="B18" s="1" t="s">
        <v>367</v>
      </c>
      <c r="C18" s="3" t="s">
        <v>335</v>
      </c>
      <c r="D18" s="3" t="s">
        <v>361</v>
      </c>
      <c r="E18" s="3" t="s">
        <v>362</v>
      </c>
      <c r="F18" s="3" t="s">
        <v>368</v>
      </c>
      <c r="G18" s="3" t="s">
        <v>339</v>
      </c>
      <c r="H18" s="7" t="s">
        <v>369</v>
      </c>
      <c r="I18" s="7" t="s">
        <v>370</v>
      </c>
      <c r="J18" s="7" t="s">
        <v>342</v>
      </c>
      <c r="K18" s="3">
        <v>100</v>
      </c>
      <c r="L18" s="3">
        <v>134</v>
      </c>
      <c r="M18" s="3">
        <v>300</v>
      </c>
      <c r="N18" s="3" t="s">
        <v>371</v>
      </c>
      <c r="O18" s="5" t="s">
        <v>342</v>
      </c>
    </row>
    <row r="19" spans="2:15" ht="14.4">
      <c r="B19" s="1" t="s">
        <v>367</v>
      </c>
      <c r="C19" s="3" t="s">
        <v>335</v>
      </c>
      <c r="D19" s="3" t="s">
        <v>361</v>
      </c>
      <c r="E19" s="3" t="s">
        <v>362</v>
      </c>
      <c r="F19" s="3" t="s">
        <v>363</v>
      </c>
      <c r="G19" s="3" t="s">
        <v>339</v>
      </c>
      <c r="H19" s="7" t="s">
        <v>372</v>
      </c>
      <c r="I19" s="7" t="s">
        <v>370</v>
      </c>
      <c r="J19" s="7" t="s">
        <v>342</v>
      </c>
      <c r="K19" s="3">
        <v>150</v>
      </c>
      <c r="L19" s="3">
        <v>204</v>
      </c>
      <c r="M19" s="3" t="s">
        <v>373</v>
      </c>
      <c r="N19" s="3" t="s">
        <v>373</v>
      </c>
      <c r="O19" s="5" t="s">
        <v>342</v>
      </c>
    </row>
    <row r="20" spans="2:15" ht="14.4">
      <c r="B20" s="1" t="s">
        <v>367</v>
      </c>
      <c r="C20" s="3" t="s">
        <v>335</v>
      </c>
      <c r="D20" s="3" t="s">
        <v>336</v>
      </c>
      <c r="E20" s="3" t="s">
        <v>362</v>
      </c>
      <c r="F20" s="3" t="s">
        <v>368</v>
      </c>
      <c r="G20" s="3" t="s">
        <v>339</v>
      </c>
      <c r="H20" s="7" t="s">
        <v>374</v>
      </c>
      <c r="I20" s="7" t="s">
        <v>375</v>
      </c>
      <c r="J20" s="7" t="s">
        <v>342</v>
      </c>
      <c r="K20" s="3">
        <v>100</v>
      </c>
      <c r="L20" s="3">
        <v>134</v>
      </c>
      <c r="M20" s="3">
        <v>300</v>
      </c>
      <c r="N20" s="3" t="s">
        <v>342</v>
      </c>
      <c r="O20" s="5">
        <v>7</v>
      </c>
    </row>
    <row r="21" spans="2:15" ht="14.4">
      <c r="B21" s="1" t="s">
        <v>367</v>
      </c>
      <c r="C21" s="3" t="s">
        <v>335</v>
      </c>
      <c r="D21" s="3" t="s">
        <v>361</v>
      </c>
      <c r="E21" s="3" t="s">
        <v>362</v>
      </c>
      <c r="F21" s="3" t="s">
        <v>376</v>
      </c>
      <c r="G21" s="3" t="s">
        <v>339</v>
      </c>
      <c r="H21" s="7" t="s">
        <v>377</v>
      </c>
      <c r="I21" s="7" t="s">
        <v>378</v>
      </c>
      <c r="J21" s="7" t="s">
        <v>342</v>
      </c>
      <c r="K21" s="3">
        <v>180</v>
      </c>
      <c r="L21" s="3">
        <v>241</v>
      </c>
      <c r="M21" s="3" t="s">
        <v>373</v>
      </c>
      <c r="N21" s="3" t="s">
        <v>373</v>
      </c>
      <c r="O21" s="5" t="s">
        <v>342</v>
      </c>
    </row>
    <row r="22" spans="2:15" ht="14.4">
      <c r="B22" s="1" t="s">
        <v>367</v>
      </c>
      <c r="C22" s="3" t="s">
        <v>335</v>
      </c>
      <c r="D22" s="3" t="s">
        <v>379</v>
      </c>
      <c r="E22" s="3" t="s">
        <v>362</v>
      </c>
      <c r="F22" s="3" t="s">
        <v>380</v>
      </c>
      <c r="G22" s="3" t="s">
        <v>339</v>
      </c>
      <c r="H22" s="7" t="s">
        <v>380</v>
      </c>
      <c r="I22" s="7" t="s">
        <v>370</v>
      </c>
      <c r="J22" s="7" t="s">
        <v>342</v>
      </c>
      <c r="K22" s="3">
        <v>100</v>
      </c>
      <c r="L22" s="3">
        <v>134</v>
      </c>
      <c r="M22" s="3">
        <v>300</v>
      </c>
      <c r="N22" s="3" t="s">
        <v>381</v>
      </c>
      <c r="O22" s="3">
        <v>7</v>
      </c>
    </row>
    <row r="23" spans="2:15" ht="14.4">
      <c r="B23" s="1" t="s">
        <v>367</v>
      </c>
      <c r="C23" s="3" t="s">
        <v>335</v>
      </c>
      <c r="D23" s="3" t="s">
        <v>336</v>
      </c>
      <c r="E23" s="3" t="s">
        <v>337</v>
      </c>
      <c r="F23" s="3" t="s">
        <v>343</v>
      </c>
      <c r="G23" s="3" t="s">
        <v>339</v>
      </c>
      <c r="H23" s="7" t="s">
        <v>382</v>
      </c>
      <c r="I23" s="11" t="s">
        <v>383</v>
      </c>
      <c r="J23" s="7" t="s">
        <v>342</v>
      </c>
      <c r="K23" s="3">
        <v>300</v>
      </c>
      <c r="L23" s="3">
        <v>402</v>
      </c>
      <c r="M23" s="3">
        <v>250</v>
      </c>
      <c r="N23" s="5" t="s">
        <v>342</v>
      </c>
      <c r="O23" s="3">
        <v>80</v>
      </c>
    </row>
    <row r="24" spans="2:15" ht="14.4">
      <c r="B24" s="1" t="s">
        <v>367</v>
      </c>
      <c r="C24" s="3" t="s">
        <v>335</v>
      </c>
      <c r="D24" s="3" t="s">
        <v>336</v>
      </c>
      <c r="E24" s="3" t="s">
        <v>337</v>
      </c>
      <c r="F24" s="3" t="s">
        <v>343</v>
      </c>
      <c r="G24" s="3" t="s">
        <v>339</v>
      </c>
      <c r="H24" s="7" t="s">
        <v>384</v>
      </c>
      <c r="I24" s="11" t="s">
        <v>385</v>
      </c>
      <c r="J24" s="7" t="s">
        <v>342</v>
      </c>
      <c r="K24" s="3">
        <v>200</v>
      </c>
      <c r="L24" s="3">
        <v>360</v>
      </c>
      <c r="M24" s="3">
        <v>300</v>
      </c>
      <c r="N24" s="5" t="s">
        <v>342</v>
      </c>
      <c r="O24" s="3">
        <v>53</v>
      </c>
    </row>
    <row r="25" spans="2:15" ht="14.4">
      <c r="B25" s="1" t="s">
        <v>367</v>
      </c>
      <c r="C25" s="3" t="s">
        <v>335</v>
      </c>
      <c r="D25" s="3" t="s">
        <v>336</v>
      </c>
      <c r="E25" s="3" t="s">
        <v>337</v>
      </c>
      <c r="F25" s="3" t="s">
        <v>386</v>
      </c>
      <c r="G25" s="3" t="s">
        <v>339</v>
      </c>
      <c r="H25" s="7" t="s">
        <v>387</v>
      </c>
      <c r="I25" s="11" t="s">
        <v>388</v>
      </c>
      <c r="J25" s="7" t="s">
        <v>342</v>
      </c>
      <c r="K25" s="3">
        <v>360</v>
      </c>
      <c r="L25" s="3">
        <v>482</v>
      </c>
      <c r="M25" s="3">
        <v>250</v>
      </c>
      <c r="N25" s="5" t="s">
        <v>342</v>
      </c>
      <c r="O25" s="3">
        <v>83</v>
      </c>
    </row>
    <row r="26" spans="2:15" ht="14.4">
      <c r="B26" s="1" t="s">
        <v>389</v>
      </c>
      <c r="C26" s="3" t="s">
        <v>335</v>
      </c>
      <c r="D26" s="3" t="s">
        <v>361</v>
      </c>
      <c r="E26" s="3" t="s">
        <v>362</v>
      </c>
      <c r="F26" s="3" t="s">
        <v>390</v>
      </c>
      <c r="G26" s="3" t="s">
        <v>339</v>
      </c>
      <c r="H26" s="7" t="s">
        <v>391</v>
      </c>
      <c r="I26" s="7" t="s">
        <v>392</v>
      </c>
      <c r="J26" s="7" t="s">
        <v>342</v>
      </c>
      <c r="K26" s="3" t="s">
        <v>393</v>
      </c>
      <c r="L26" s="3" t="s">
        <v>394</v>
      </c>
      <c r="M26" s="5">
        <v>50</v>
      </c>
      <c r="N26" s="3" t="s">
        <v>395</v>
      </c>
      <c r="O26" s="5" t="s">
        <v>342</v>
      </c>
    </row>
    <row r="27" spans="2:15" ht="14.4">
      <c r="B27" s="1" t="s">
        <v>389</v>
      </c>
      <c r="C27" s="3" t="s">
        <v>335</v>
      </c>
      <c r="D27" s="3" t="s">
        <v>361</v>
      </c>
      <c r="E27" s="3" t="s">
        <v>362</v>
      </c>
      <c r="F27" s="3" t="s">
        <v>390</v>
      </c>
      <c r="G27" s="3" t="s">
        <v>339</v>
      </c>
      <c r="H27" s="7" t="s">
        <v>396</v>
      </c>
      <c r="I27" s="7" t="s">
        <v>392</v>
      </c>
      <c r="J27" s="7" t="s">
        <v>342</v>
      </c>
      <c r="K27" s="3" t="s">
        <v>397</v>
      </c>
      <c r="L27" s="3" t="s">
        <v>398</v>
      </c>
      <c r="M27" s="5">
        <v>70</v>
      </c>
      <c r="N27" s="3" t="s">
        <v>399</v>
      </c>
      <c r="O27" s="5" t="s">
        <v>342</v>
      </c>
    </row>
    <row r="28" spans="2:15" ht="14.4">
      <c r="B28" s="1" t="s">
        <v>389</v>
      </c>
      <c r="C28" s="3" t="s">
        <v>335</v>
      </c>
      <c r="D28" s="3" t="s">
        <v>361</v>
      </c>
      <c r="E28" s="3" t="s">
        <v>362</v>
      </c>
      <c r="F28" s="3" t="s">
        <v>390</v>
      </c>
      <c r="G28" s="3" t="s">
        <v>339</v>
      </c>
      <c r="H28" s="7" t="s">
        <v>400</v>
      </c>
      <c r="I28" s="7" t="s">
        <v>392</v>
      </c>
      <c r="J28" s="7" t="s">
        <v>342</v>
      </c>
      <c r="K28" s="3" t="s">
        <v>397</v>
      </c>
      <c r="L28" s="3" t="s">
        <v>398</v>
      </c>
      <c r="M28" s="5">
        <v>70</v>
      </c>
      <c r="N28" s="3" t="s">
        <v>401</v>
      </c>
      <c r="O28" s="5" t="s">
        <v>342</v>
      </c>
    </row>
    <row r="29" spans="2:15" ht="14.4">
      <c r="B29" s="1" t="s">
        <v>402</v>
      </c>
      <c r="C29" s="3" t="s">
        <v>335</v>
      </c>
      <c r="D29" s="3" t="s">
        <v>361</v>
      </c>
      <c r="E29" s="3" t="s">
        <v>362</v>
      </c>
      <c r="F29" s="3" t="s">
        <v>363</v>
      </c>
      <c r="G29" s="3" t="s">
        <v>339</v>
      </c>
      <c r="H29" s="7" t="s">
        <v>403</v>
      </c>
      <c r="I29" s="7" t="s">
        <v>392</v>
      </c>
      <c r="J29" s="7" t="s">
        <v>342</v>
      </c>
      <c r="K29" s="3">
        <v>80</v>
      </c>
      <c r="L29" s="3">
        <v>107</v>
      </c>
      <c r="M29" s="5">
        <v>220</v>
      </c>
      <c r="N29" s="3" t="s">
        <v>404</v>
      </c>
      <c r="O29" s="5" t="s">
        <v>342</v>
      </c>
    </row>
    <row r="30" spans="2:16" ht="14.4">
      <c r="B30" s="1" t="s">
        <v>402</v>
      </c>
      <c r="C30" s="3" t="s">
        <v>335</v>
      </c>
      <c r="D30" s="3" t="s">
        <v>361</v>
      </c>
      <c r="E30" s="3" t="s">
        <v>362</v>
      </c>
      <c r="F30" s="3" t="s">
        <v>405</v>
      </c>
      <c r="G30" s="3" t="s">
        <v>339</v>
      </c>
      <c r="H30" s="7" t="s">
        <v>406</v>
      </c>
      <c r="I30" s="7" t="s">
        <v>392</v>
      </c>
      <c r="J30" s="7" t="s">
        <v>342</v>
      </c>
      <c r="K30" s="3">
        <v>60</v>
      </c>
      <c r="L30" s="3">
        <v>80</v>
      </c>
      <c r="M30" s="5">
        <v>240</v>
      </c>
      <c r="N30" s="3" t="s">
        <v>407</v>
      </c>
      <c r="O30" s="5" t="s">
        <v>342</v>
      </c>
      <c r="P30" s="2"/>
    </row>
    <row r="31" spans="2:16" ht="14.4">
      <c r="B31" s="1" t="s">
        <v>408</v>
      </c>
      <c r="C31" s="3" t="s">
        <v>335</v>
      </c>
      <c r="D31" s="3" t="s">
        <v>361</v>
      </c>
      <c r="E31" s="3" t="s">
        <v>362</v>
      </c>
      <c r="F31" s="3" t="s">
        <v>363</v>
      </c>
      <c r="G31" s="3" t="s">
        <v>339</v>
      </c>
      <c r="H31" s="7" t="s">
        <v>409</v>
      </c>
      <c r="I31" s="7" t="s">
        <v>365</v>
      </c>
      <c r="J31" s="7" t="s">
        <v>342</v>
      </c>
      <c r="K31" s="3">
        <v>86</v>
      </c>
      <c r="L31" s="3">
        <v>154</v>
      </c>
      <c r="M31" s="5">
        <v>140</v>
      </c>
      <c r="N31" s="3" t="s">
        <v>410</v>
      </c>
      <c r="O31" s="5" t="s">
        <v>342</v>
      </c>
      <c r="P31" s="2"/>
    </row>
    <row r="32" spans="2:15" ht="14.4">
      <c r="B32" s="1" t="s">
        <v>408</v>
      </c>
      <c r="C32" s="3" t="s">
        <v>335</v>
      </c>
      <c r="D32" s="3" t="s">
        <v>361</v>
      </c>
      <c r="E32" s="3" t="s">
        <v>337</v>
      </c>
      <c r="F32" s="3" t="s">
        <v>411</v>
      </c>
      <c r="G32" s="3" t="s">
        <v>339</v>
      </c>
      <c r="H32" s="7" t="s">
        <v>412</v>
      </c>
      <c r="I32" s="7" t="s">
        <v>413</v>
      </c>
      <c r="J32" s="7" t="s">
        <v>342</v>
      </c>
      <c r="K32" s="3">
        <v>360</v>
      </c>
      <c r="L32" s="3">
        <v>482</v>
      </c>
      <c r="M32" s="5" t="s">
        <v>373</v>
      </c>
      <c r="N32" s="3">
        <v>36</v>
      </c>
      <c r="O32" s="5" t="s">
        <v>342</v>
      </c>
    </row>
    <row r="33" spans="2:15" ht="14.4">
      <c r="B33" s="1" t="s">
        <v>414</v>
      </c>
      <c r="C33" s="3" t="s">
        <v>335</v>
      </c>
      <c r="D33" s="3" t="s">
        <v>336</v>
      </c>
      <c r="E33" s="3" t="s">
        <v>337</v>
      </c>
      <c r="F33" s="3" t="s">
        <v>343</v>
      </c>
      <c r="G33" s="3" t="s">
        <v>339</v>
      </c>
      <c r="H33" s="7" t="s">
        <v>415</v>
      </c>
      <c r="I33" s="11" t="s">
        <v>416</v>
      </c>
      <c r="J33" s="7" t="s">
        <v>342</v>
      </c>
      <c r="K33" s="3" t="s">
        <v>373</v>
      </c>
      <c r="L33" s="3" t="s">
        <v>373</v>
      </c>
      <c r="M33" s="3" t="s">
        <v>373</v>
      </c>
      <c r="N33" s="5" t="s">
        <v>342</v>
      </c>
      <c r="O33" s="3">
        <v>60</v>
      </c>
    </row>
    <row r="34" spans="2:15" ht="14.4">
      <c r="B34" s="1" t="s">
        <v>414</v>
      </c>
      <c r="C34" s="3" t="s">
        <v>335</v>
      </c>
      <c r="D34" s="3" t="s">
        <v>336</v>
      </c>
      <c r="E34" s="3" t="s">
        <v>337</v>
      </c>
      <c r="F34" s="3" t="s">
        <v>343</v>
      </c>
      <c r="G34" s="3" t="s">
        <v>339</v>
      </c>
      <c r="H34" s="7" t="s">
        <v>417</v>
      </c>
      <c r="I34" s="11" t="s">
        <v>418</v>
      </c>
      <c r="J34" s="7" t="s">
        <v>342</v>
      </c>
      <c r="K34" s="3" t="s">
        <v>373</v>
      </c>
      <c r="L34" s="3" t="s">
        <v>373</v>
      </c>
      <c r="M34" s="3" t="s">
        <v>373</v>
      </c>
      <c r="N34" s="5" t="s">
        <v>342</v>
      </c>
      <c r="O34" s="3">
        <v>52</v>
      </c>
    </row>
    <row r="35" spans="2:15" ht="14.4">
      <c r="B35" s="1" t="s">
        <v>414</v>
      </c>
      <c r="C35" s="3" t="s">
        <v>335</v>
      </c>
      <c r="D35" s="3" t="s">
        <v>336</v>
      </c>
      <c r="E35" s="3" t="s">
        <v>337</v>
      </c>
      <c r="F35" s="3" t="s">
        <v>343</v>
      </c>
      <c r="G35" s="3" t="s">
        <v>339</v>
      </c>
      <c r="H35" s="7" t="s">
        <v>419</v>
      </c>
      <c r="I35" s="11" t="s">
        <v>420</v>
      </c>
      <c r="J35" s="7" t="s">
        <v>342</v>
      </c>
      <c r="K35" s="3" t="s">
        <v>373</v>
      </c>
      <c r="L35" s="3" t="s">
        <v>373</v>
      </c>
      <c r="M35" s="3" t="s">
        <v>373</v>
      </c>
      <c r="N35" s="5" t="s">
        <v>342</v>
      </c>
      <c r="O35" s="3">
        <v>84</v>
      </c>
    </row>
    <row r="36" spans="2:16" ht="14.4">
      <c r="B36" s="1" t="s">
        <v>414</v>
      </c>
      <c r="C36" s="3" t="s">
        <v>335</v>
      </c>
      <c r="D36" s="3" t="s">
        <v>336</v>
      </c>
      <c r="E36" s="3" t="s">
        <v>337</v>
      </c>
      <c r="F36" s="3" t="s">
        <v>343</v>
      </c>
      <c r="G36" s="3" t="s">
        <v>339</v>
      </c>
      <c r="H36" s="7" t="s">
        <v>421</v>
      </c>
      <c r="I36" s="11" t="s">
        <v>422</v>
      </c>
      <c r="J36" s="7" t="s">
        <v>342</v>
      </c>
      <c r="K36" s="3" t="s">
        <v>373</v>
      </c>
      <c r="L36" s="3" t="s">
        <v>373</v>
      </c>
      <c r="M36" s="3" t="s">
        <v>373</v>
      </c>
      <c r="N36" s="5" t="s">
        <v>342</v>
      </c>
      <c r="O36" s="3">
        <v>34</v>
      </c>
      <c r="P36" s="2"/>
    </row>
    <row r="37" spans="2:16" ht="14.4">
      <c r="B37" s="1" t="s">
        <v>414</v>
      </c>
      <c r="C37" s="3" t="s">
        <v>335</v>
      </c>
      <c r="D37" s="3" t="s">
        <v>336</v>
      </c>
      <c r="E37" s="3" t="s">
        <v>337</v>
      </c>
      <c r="F37" s="3" t="s">
        <v>343</v>
      </c>
      <c r="G37" s="3" t="s">
        <v>339</v>
      </c>
      <c r="H37" s="7" t="s">
        <v>423</v>
      </c>
      <c r="I37" s="11" t="s">
        <v>424</v>
      </c>
      <c r="J37" s="7" t="s">
        <v>342</v>
      </c>
      <c r="K37" s="3" t="s">
        <v>373</v>
      </c>
      <c r="L37" s="3" t="s">
        <v>373</v>
      </c>
      <c r="M37" s="3" t="s">
        <v>373</v>
      </c>
      <c r="N37" s="5" t="s">
        <v>342</v>
      </c>
      <c r="O37" s="3">
        <v>75</v>
      </c>
      <c r="P37" s="2"/>
    </row>
    <row r="38" spans="2:16" ht="14.4">
      <c r="B38" s="1" t="s">
        <v>414</v>
      </c>
      <c r="C38" s="3" t="s">
        <v>335</v>
      </c>
      <c r="D38" s="3" t="s">
        <v>336</v>
      </c>
      <c r="E38" s="3" t="s">
        <v>337</v>
      </c>
      <c r="F38" s="3" t="s">
        <v>343</v>
      </c>
      <c r="G38" s="3" t="s">
        <v>339</v>
      </c>
      <c r="H38" s="7" t="s">
        <v>425</v>
      </c>
      <c r="I38" s="11" t="s">
        <v>418</v>
      </c>
      <c r="J38" s="7" t="s">
        <v>342</v>
      </c>
      <c r="K38" s="3" t="s">
        <v>373</v>
      </c>
      <c r="L38" s="3" t="s">
        <v>373</v>
      </c>
      <c r="M38" s="3" t="s">
        <v>373</v>
      </c>
      <c r="N38" s="5" t="s">
        <v>342</v>
      </c>
      <c r="O38" s="3">
        <v>52</v>
      </c>
      <c r="P38" s="2"/>
    </row>
    <row r="39" spans="2:15" ht="14.4">
      <c r="B39" s="1" t="s">
        <v>414</v>
      </c>
      <c r="C39" s="3" t="s">
        <v>335</v>
      </c>
      <c r="D39" s="3" t="s">
        <v>336</v>
      </c>
      <c r="E39" s="3" t="s">
        <v>337</v>
      </c>
      <c r="F39" s="3" t="s">
        <v>426</v>
      </c>
      <c r="G39" s="3" t="s">
        <v>339</v>
      </c>
      <c r="H39" s="7" t="s">
        <v>427</v>
      </c>
      <c r="I39" s="11" t="s">
        <v>428</v>
      </c>
      <c r="J39" s="7" t="s">
        <v>342</v>
      </c>
      <c r="K39" s="3">
        <v>120</v>
      </c>
      <c r="L39" s="3">
        <v>160</v>
      </c>
      <c r="M39" s="3">
        <v>220</v>
      </c>
      <c r="N39" s="5" t="s">
        <v>342</v>
      </c>
      <c r="O39" s="3">
        <v>20</v>
      </c>
    </row>
    <row r="40" spans="2:15" ht="14.4">
      <c r="B40" s="1" t="s">
        <v>414</v>
      </c>
      <c r="C40" s="3" t="s">
        <v>335</v>
      </c>
      <c r="D40" s="3" t="s">
        <v>336</v>
      </c>
      <c r="E40" s="3" t="s">
        <v>337</v>
      </c>
      <c r="F40" s="3" t="s">
        <v>426</v>
      </c>
      <c r="G40" s="3" t="s">
        <v>339</v>
      </c>
      <c r="H40" s="7" t="s">
        <v>429</v>
      </c>
      <c r="I40" s="11" t="s">
        <v>430</v>
      </c>
      <c r="J40" s="7" t="s">
        <v>342</v>
      </c>
      <c r="K40" s="3">
        <v>90</v>
      </c>
      <c r="L40" s="3">
        <v>120</v>
      </c>
      <c r="M40" s="5" t="s">
        <v>373</v>
      </c>
      <c r="N40" s="5" t="s">
        <v>342</v>
      </c>
      <c r="O40" s="3">
        <v>15</v>
      </c>
    </row>
    <row r="41" spans="2:15" ht="14.4">
      <c r="B41" s="1" t="s">
        <v>414</v>
      </c>
      <c r="C41" s="3" t="s">
        <v>335</v>
      </c>
      <c r="D41" s="3" t="s">
        <v>336</v>
      </c>
      <c r="E41" s="3" t="s">
        <v>337</v>
      </c>
      <c r="F41" s="3" t="s">
        <v>343</v>
      </c>
      <c r="G41" s="3" t="s">
        <v>339</v>
      </c>
      <c r="H41" s="7" t="s">
        <v>431</v>
      </c>
      <c r="I41" s="11" t="s">
        <v>424</v>
      </c>
      <c r="J41" s="7" t="s">
        <v>342</v>
      </c>
      <c r="K41" s="3" t="s">
        <v>373</v>
      </c>
      <c r="L41" s="3" t="s">
        <v>373</v>
      </c>
      <c r="M41" s="3" t="s">
        <v>373</v>
      </c>
      <c r="N41" s="5" t="s">
        <v>342</v>
      </c>
      <c r="O41" s="3">
        <v>40</v>
      </c>
    </row>
    <row r="42" spans="2:15" ht="14.4">
      <c r="B42" s="1" t="s">
        <v>432</v>
      </c>
      <c r="C42" s="3" t="s">
        <v>335</v>
      </c>
      <c r="D42" s="3" t="s">
        <v>361</v>
      </c>
      <c r="E42" s="3" t="s">
        <v>337</v>
      </c>
      <c r="F42" s="3" t="s">
        <v>433</v>
      </c>
      <c r="G42" s="3" t="s">
        <v>339</v>
      </c>
      <c r="H42" s="7" t="s">
        <v>434</v>
      </c>
      <c r="I42" s="7" t="s">
        <v>435</v>
      </c>
      <c r="J42" s="7" t="s">
        <v>342</v>
      </c>
      <c r="K42" s="3">
        <v>100</v>
      </c>
      <c r="L42" s="3">
        <v>136</v>
      </c>
      <c r="M42" s="3">
        <v>200</v>
      </c>
      <c r="N42" s="27" t="s">
        <v>436</v>
      </c>
      <c r="O42" s="5" t="s">
        <v>342</v>
      </c>
    </row>
    <row r="43" spans="2:15" ht="14.4">
      <c r="B43" s="1" t="s">
        <v>437</v>
      </c>
      <c r="C43" s="3" t="s">
        <v>335</v>
      </c>
      <c r="D43" s="3" t="s">
        <v>361</v>
      </c>
      <c r="E43" s="3" t="s">
        <v>362</v>
      </c>
      <c r="F43" s="3" t="s">
        <v>363</v>
      </c>
      <c r="G43" s="3" t="s">
        <v>339</v>
      </c>
      <c r="H43" s="7" t="s">
        <v>438</v>
      </c>
      <c r="I43" s="7" t="s">
        <v>392</v>
      </c>
      <c r="J43" s="7" t="s">
        <v>342</v>
      </c>
      <c r="K43" s="3">
        <v>110</v>
      </c>
      <c r="L43" s="3" t="s">
        <v>439</v>
      </c>
      <c r="M43" s="5">
        <v>200</v>
      </c>
      <c r="N43" s="3" t="s">
        <v>440</v>
      </c>
      <c r="O43" s="5" t="s">
        <v>342</v>
      </c>
    </row>
    <row r="44" spans="2:15" ht="14.4">
      <c r="B44" s="1" t="s">
        <v>437</v>
      </c>
      <c r="C44" s="3" t="s">
        <v>335</v>
      </c>
      <c r="D44" s="3" t="s">
        <v>379</v>
      </c>
      <c r="E44" s="3" t="s">
        <v>362</v>
      </c>
      <c r="F44" s="3" t="s">
        <v>426</v>
      </c>
      <c r="G44" s="3" t="s">
        <v>339</v>
      </c>
      <c r="H44" s="7" t="s">
        <v>441</v>
      </c>
      <c r="I44" s="7" t="s">
        <v>392</v>
      </c>
      <c r="J44" s="7" t="s">
        <v>342</v>
      </c>
      <c r="K44" s="3">
        <v>120</v>
      </c>
      <c r="L44" s="3">
        <v>161</v>
      </c>
      <c r="M44" s="5">
        <v>200</v>
      </c>
      <c r="N44" s="3" t="s">
        <v>442</v>
      </c>
      <c r="O44" s="3">
        <v>3</v>
      </c>
    </row>
    <row r="45" spans="2:15" ht="14.4">
      <c r="B45" s="1" t="s">
        <v>443</v>
      </c>
      <c r="C45" s="3" t="s">
        <v>335</v>
      </c>
      <c r="D45" s="3" t="s">
        <v>361</v>
      </c>
      <c r="E45" s="3" t="s">
        <v>362</v>
      </c>
      <c r="F45" s="3" t="s">
        <v>363</v>
      </c>
      <c r="G45" s="3" t="s">
        <v>339</v>
      </c>
      <c r="H45" s="7" t="s">
        <v>444</v>
      </c>
      <c r="I45" s="28" t="s">
        <v>445</v>
      </c>
      <c r="J45" s="7" t="s">
        <v>342</v>
      </c>
      <c r="K45" s="3">
        <v>120</v>
      </c>
      <c r="L45" s="3">
        <v>160</v>
      </c>
      <c r="M45" s="5">
        <v>370</v>
      </c>
      <c r="N45" s="3" t="s">
        <v>446</v>
      </c>
      <c r="O45" s="5" t="s">
        <v>342</v>
      </c>
    </row>
    <row r="46" spans="2:15" ht="14.4">
      <c r="B46" s="1" t="s">
        <v>443</v>
      </c>
      <c r="C46" s="3" t="s">
        <v>335</v>
      </c>
      <c r="D46" s="3" t="s">
        <v>361</v>
      </c>
      <c r="E46" s="3" t="s">
        <v>362</v>
      </c>
      <c r="F46" s="3" t="s">
        <v>363</v>
      </c>
      <c r="G46" s="3" t="s">
        <v>339</v>
      </c>
      <c r="H46" s="7" t="s">
        <v>447</v>
      </c>
      <c r="I46" s="7" t="s">
        <v>448</v>
      </c>
      <c r="J46" s="7" t="s">
        <v>342</v>
      </c>
      <c r="K46" s="3">
        <v>120</v>
      </c>
      <c r="L46" s="3">
        <v>161</v>
      </c>
      <c r="M46" s="5">
        <v>300</v>
      </c>
      <c r="N46" s="3" t="s">
        <v>449</v>
      </c>
      <c r="O46" s="5" t="s">
        <v>342</v>
      </c>
    </row>
    <row r="47" spans="2:15" ht="14.4">
      <c r="B47" s="1" t="s">
        <v>450</v>
      </c>
      <c r="C47" s="3" t="s">
        <v>335</v>
      </c>
      <c r="D47" s="3" t="s">
        <v>336</v>
      </c>
      <c r="E47" s="3" t="s">
        <v>337</v>
      </c>
      <c r="F47" s="3" t="s">
        <v>351</v>
      </c>
      <c r="G47" s="3" t="s">
        <v>339</v>
      </c>
      <c r="H47" s="7" t="s">
        <v>451</v>
      </c>
      <c r="I47" s="7" t="s">
        <v>452</v>
      </c>
      <c r="J47" s="7" t="s">
        <v>342</v>
      </c>
      <c r="K47" s="3" t="s">
        <v>373</v>
      </c>
      <c r="L47" s="3" t="s">
        <v>373</v>
      </c>
      <c r="M47" s="5">
        <v>250</v>
      </c>
      <c r="N47" s="3" t="s">
        <v>342</v>
      </c>
      <c r="O47" s="5">
        <v>19</v>
      </c>
    </row>
    <row r="48" spans="2:16" ht="14.4">
      <c r="B48" s="1" t="s">
        <v>450</v>
      </c>
      <c r="C48" s="3" t="s">
        <v>335</v>
      </c>
      <c r="D48" s="3" t="s">
        <v>336</v>
      </c>
      <c r="E48" s="3" t="s">
        <v>337</v>
      </c>
      <c r="F48" s="3" t="s">
        <v>343</v>
      </c>
      <c r="G48" s="3" t="s">
        <v>339</v>
      </c>
      <c r="H48" s="7" t="s">
        <v>453</v>
      </c>
      <c r="I48" s="7" t="s">
        <v>454</v>
      </c>
      <c r="J48" s="7" t="s">
        <v>342</v>
      </c>
      <c r="K48" s="3">
        <v>350</v>
      </c>
      <c r="L48" s="3">
        <v>469</v>
      </c>
      <c r="M48" s="5" t="s">
        <v>373</v>
      </c>
      <c r="N48" s="3" t="s">
        <v>342</v>
      </c>
      <c r="O48" s="5" t="s">
        <v>455</v>
      </c>
      <c r="P48" s="2"/>
    </row>
    <row r="49" spans="2:16" ht="14.4">
      <c r="B49" s="1" t="s">
        <v>450</v>
      </c>
      <c r="C49" s="3" t="s">
        <v>335</v>
      </c>
      <c r="D49" s="3" t="s">
        <v>336</v>
      </c>
      <c r="E49" s="3" t="s">
        <v>337</v>
      </c>
      <c r="F49" s="3" t="s">
        <v>343</v>
      </c>
      <c r="G49" s="3" t="s">
        <v>339</v>
      </c>
      <c r="H49" s="7" t="s">
        <v>456</v>
      </c>
      <c r="I49" s="7" t="s">
        <v>457</v>
      </c>
      <c r="J49" s="7" t="s">
        <v>342</v>
      </c>
      <c r="K49" s="3">
        <v>250</v>
      </c>
      <c r="L49" s="3">
        <v>335</v>
      </c>
      <c r="M49" s="5">
        <v>300</v>
      </c>
      <c r="N49" s="3" t="s">
        <v>342</v>
      </c>
      <c r="O49" s="5">
        <v>94</v>
      </c>
      <c r="P49" s="2"/>
    </row>
    <row r="50" spans="2:15" ht="14.4">
      <c r="B50" s="1" t="s">
        <v>450</v>
      </c>
      <c r="C50" s="3" t="s">
        <v>335</v>
      </c>
      <c r="D50" s="3" t="s">
        <v>336</v>
      </c>
      <c r="E50" s="3" t="s">
        <v>337</v>
      </c>
      <c r="F50" s="3" t="s">
        <v>343</v>
      </c>
      <c r="G50" s="3" t="s">
        <v>339</v>
      </c>
      <c r="H50" s="7" t="s">
        <v>458</v>
      </c>
      <c r="I50" s="7" t="s">
        <v>459</v>
      </c>
      <c r="J50" s="7" t="s">
        <v>342</v>
      </c>
      <c r="K50" s="3">
        <v>245</v>
      </c>
      <c r="L50" s="3">
        <v>327</v>
      </c>
      <c r="M50" s="5" t="s">
        <v>373</v>
      </c>
      <c r="N50" s="3" t="s">
        <v>342</v>
      </c>
      <c r="O50" s="5">
        <v>62</v>
      </c>
    </row>
    <row r="51" spans="2:15" ht="14.4">
      <c r="B51" s="1" t="s">
        <v>450</v>
      </c>
      <c r="C51" s="3" t="s">
        <v>335</v>
      </c>
      <c r="D51" s="3" t="s">
        <v>336</v>
      </c>
      <c r="E51" s="3" t="s">
        <v>337</v>
      </c>
      <c r="F51" s="3" t="s">
        <v>343</v>
      </c>
      <c r="G51" s="3" t="s">
        <v>339</v>
      </c>
      <c r="H51" s="7" t="s">
        <v>460</v>
      </c>
      <c r="I51" s="7" t="s">
        <v>454</v>
      </c>
      <c r="J51" s="7" t="s">
        <v>342</v>
      </c>
      <c r="K51" s="3">
        <v>245</v>
      </c>
      <c r="L51" s="3">
        <v>327</v>
      </c>
      <c r="M51" s="5" t="s">
        <v>373</v>
      </c>
      <c r="N51" s="3" t="s">
        <v>342</v>
      </c>
      <c r="O51" s="5">
        <v>64</v>
      </c>
    </row>
    <row r="52" spans="2:15" ht="14.4">
      <c r="B52" s="1" t="s">
        <v>450</v>
      </c>
      <c r="C52" s="3" t="s">
        <v>335</v>
      </c>
      <c r="D52" s="3" t="s">
        <v>336</v>
      </c>
      <c r="E52" s="3" t="s">
        <v>337</v>
      </c>
      <c r="F52" s="3" t="s">
        <v>343</v>
      </c>
      <c r="G52" s="3" t="s">
        <v>339</v>
      </c>
      <c r="H52" s="7" t="s">
        <v>461</v>
      </c>
      <c r="I52" s="7" t="s">
        <v>454</v>
      </c>
      <c r="J52" s="7" t="s">
        <v>342</v>
      </c>
      <c r="K52" s="3">
        <v>350</v>
      </c>
      <c r="L52" s="3">
        <v>420</v>
      </c>
      <c r="M52" s="5" t="s">
        <v>462</v>
      </c>
      <c r="N52" s="3" t="s">
        <v>342</v>
      </c>
      <c r="O52" s="5">
        <v>55</v>
      </c>
    </row>
    <row r="53" spans="2:15" ht="14.4">
      <c r="B53" s="1" t="s">
        <v>450</v>
      </c>
      <c r="C53" s="3" t="s">
        <v>335</v>
      </c>
      <c r="D53" s="3" t="s">
        <v>336</v>
      </c>
      <c r="E53" s="3" t="s">
        <v>337</v>
      </c>
      <c r="F53" s="3" t="s">
        <v>380</v>
      </c>
      <c r="G53" s="3" t="s">
        <v>339</v>
      </c>
      <c r="H53" s="7" t="s">
        <v>463</v>
      </c>
      <c r="I53" s="7" t="s">
        <v>464</v>
      </c>
      <c r="J53" s="7" t="s">
        <v>342</v>
      </c>
      <c r="K53" s="3">
        <v>100</v>
      </c>
      <c r="L53" s="3">
        <v>134</v>
      </c>
      <c r="M53" s="5" t="s">
        <v>373</v>
      </c>
      <c r="N53" s="3" t="s">
        <v>342</v>
      </c>
      <c r="O53" s="5">
        <v>18</v>
      </c>
    </row>
    <row r="54" spans="2:15" ht="14.4">
      <c r="B54" s="1" t="s">
        <v>450</v>
      </c>
      <c r="C54" s="3" t="s">
        <v>335</v>
      </c>
      <c r="D54" s="3" t="s">
        <v>361</v>
      </c>
      <c r="E54" s="3" t="s">
        <v>337</v>
      </c>
      <c r="F54" s="3" t="s">
        <v>465</v>
      </c>
      <c r="G54" s="3" t="s">
        <v>339</v>
      </c>
      <c r="H54" s="7" t="s">
        <v>466</v>
      </c>
      <c r="I54" s="3" t="s">
        <v>373</v>
      </c>
      <c r="J54" s="7" t="s">
        <v>342</v>
      </c>
      <c r="K54" s="3">
        <v>60</v>
      </c>
      <c r="L54" s="3">
        <v>220</v>
      </c>
      <c r="M54" s="5">
        <v>280</v>
      </c>
      <c r="N54" s="3" t="s">
        <v>467</v>
      </c>
      <c r="O54" s="5" t="s">
        <v>342</v>
      </c>
    </row>
    <row r="55" spans="2:15" ht="14.4">
      <c r="B55" s="1" t="s">
        <v>450</v>
      </c>
      <c r="C55" s="3" t="s">
        <v>335</v>
      </c>
      <c r="D55" s="3" t="s">
        <v>361</v>
      </c>
      <c r="E55" s="3" t="s">
        <v>337</v>
      </c>
      <c r="F55" s="3" t="s">
        <v>465</v>
      </c>
      <c r="G55" s="3" t="s">
        <v>339</v>
      </c>
      <c r="H55" s="7" t="s">
        <v>468</v>
      </c>
      <c r="I55" s="3" t="s">
        <v>373</v>
      </c>
      <c r="J55" s="7" t="s">
        <v>342</v>
      </c>
      <c r="K55" s="3">
        <v>80</v>
      </c>
      <c r="L55" s="3">
        <v>280</v>
      </c>
      <c r="M55" s="5">
        <v>320</v>
      </c>
      <c r="N55" s="3" t="s">
        <v>469</v>
      </c>
      <c r="O55" s="5" t="s">
        <v>342</v>
      </c>
    </row>
    <row r="56" spans="2:15" ht="14.4">
      <c r="B56" s="1" t="s">
        <v>450</v>
      </c>
      <c r="C56" s="3" t="s">
        <v>335</v>
      </c>
      <c r="D56" s="3" t="s">
        <v>361</v>
      </c>
      <c r="E56" s="3" t="s">
        <v>337</v>
      </c>
      <c r="F56" s="3" t="s">
        <v>470</v>
      </c>
      <c r="G56" s="3" t="s">
        <v>339</v>
      </c>
      <c r="H56" s="7" t="s">
        <v>471</v>
      </c>
      <c r="I56" s="7" t="s">
        <v>472</v>
      </c>
      <c r="J56" s="7" t="s">
        <v>342</v>
      </c>
      <c r="K56" s="3">
        <v>250</v>
      </c>
      <c r="L56" s="3">
        <v>335</v>
      </c>
      <c r="M56" s="5">
        <v>120</v>
      </c>
      <c r="N56" s="3">
        <v>42</v>
      </c>
      <c r="O56" s="5" t="s">
        <v>342</v>
      </c>
    </row>
    <row r="57" spans="2:15" ht="14.4">
      <c r="B57" s="1" t="s">
        <v>450</v>
      </c>
      <c r="C57" s="3" t="s">
        <v>335</v>
      </c>
      <c r="D57" s="3" t="s">
        <v>361</v>
      </c>
      <c r="E57" s="3" t="s">
        <v>337</v>
      </c>
      <c r="F57" s="3" t="s">
        <v>470</v>
      </c>
      <c r="G57" s="3" t="s">
        <v>339</v>
      </c>
      <c r="H57" s="7" t="s">
        <v>473</v>
      </c>
      <c r="I57" s="7" t="s">
        <v>472</v>
      </c>
      <c r="J57" s="7" t="s">
        <v>342</v>
      </c>
      <c r="K57" s="3">
        <v>360</v>
      </c>
      <c r="L57" s="3">
        <v>482</v>
      </c>
      <c r="M57" s="5">
        <v>140</v>
      </c>
      <c r="N57" s="3">
        <v>49</v>
      </c>
      <c r="O57" s="5" t="s">
        <v>342</v>
      </c>
    </row>
    <row r="58" spans="2:15" ht="14.4">
      <c r="B58" s="1" t="s">
        <v>474</v>
      </c>
      <c r="C58" s="3" t="s">
        <v>335</v>
      </c>
      <c r="D58" s="3" t="s">
        <v>361</v>
      </c>
      <c r="E58" s="3" t="s">
        <v>362</v>
      </c>
      <c r="F58" s="3" t="s">
        <v>465</v>
      </c>
      <c r="G58" s="3" t="s">
        <v>339</v>
      </c>
      <c r="H58" s="7" t="s">
        <v>475</v>
      </c>
      <c r="I58" s="28" t="s">
        <v>476</v>
      </c>
      <c r="J58" s="7" t="s">
        <v>342</v>
      </c>
      <c r="K58" s="3">
        <v>44</v>
      </c>
      <c r="L58" s="3">
        <v>60</v>
      </c>
      <c r="M58" s="3">
        <v>200</v>
      </c>
      <c r="N58" s="3" t="s">
        <v>477</v>
      </c>
      <c r="O58" s="5" t="s">
        <v>342</v>
      </c>
    </row>
    <row r="59" spans="2:15" ht="14.4">
      <c r="B59" s="1" t="s">
        <v>474</v>
      </c>
      <c r="C59" s="3" t="s">
        <v>335</v>
      </c>
      <c r="D59" s="3" t="s">
        <v>379</v>
      </c>
      <c r="E59" s="3" t="s">
        <v>362</v>
      </c>
      <c r="F59" s="3" t="s">
        <v>426</v>
      </c>
      <c r="G59" s="3" t="s">
        <v>339</v>
      </c>
      <c r="H59" s="7" t="s">
        <v>475</v>
      </c>
      <c r="I59" s="28" t="s">
        <v>476</v>
      </c>
      <c r="J59" s="7" t="s">
        <v>342</v>
      </c>
      <c r="K59" s="3">
        <v>44</v>
      </c>
      <c r="L59" s="3">
        <v>60</v>
      </c>
      <c r="M59" s="3">
        <v>200</v>
      </c>
      <c r="N59" s="3" t="s">
        <v>477</v>
      </c>
      <c r="O59" s="3">
        <v>5</v>
      </c>
    </row>
    <row r="60" spans="2:15" ht="14.4">
      <c r="B60" s="1" t="s">
        <v>478</v>
      </c>
      <c r="C60" s="3" t="s">
        <v>335</v>
      </c>
      <c r="D60" s="3" t="s">
        <v>336</v>
      </c>
      <c r="E60" s="3" t="s">
        <v>337</v>
      </c>
      <c r="F60" s="3" t="s">
        <v>343</v>
      </c>
      <c r="G60" s="3" t="s">
        <v>339</v>
      </c>
      <c r="H60" s="7" t="s">
        <v>479</v>
      </c>
      <c r="I60" s="28" t="s">
        <v>480</v>
      </c>
      <c r="J60" s="7" t="s">
        <v>342</v>
      </c>
      <c r="K60" s="3">
        <v>500</v>
      </c>
      <c r="L60" s="3">
        <v>670</v>
      </c>
      <c r="M60" s="5">
        <v>285</v>
      </c>
      <c r="N60" s="5" t="s">
        <v>342</v>
      </c>
      <c r="O60" s="5">
        <v>32</v>
      </c>
    </row>
    <row r="61" spans="2:15" ht="14.4">
      <c r="B61" s="1" t="s">
        <v>478</v>
      </c>
      <c r="C61" s="3" t="s">
        <v>335</v>
      </c>
      <c r="D61" s="3" t="s">
        <v>336</v>
      </c>
      <c r="E61" s="3" t="s">
        <v>337</v>
      </c>
      <c r="F61" s="3" t="s">
        <v>343</v>
      </c>
      <c r="G61" s="3" t="s">
        <v>339</v>
      </c>
      <c r="H61" s="7" t="s">
        <v>481</v>
      </c>
      <c r="I61" s="28" t="s">
        <v>482</v>
      </c>
      <c r="J61" s="7" t="s">
        <v>342</v>
      </c>
      <c r="K61" s="3">
        <v>125</v>
      </c>
      <c r="L61" s="3">
        <v>167</v>
      </c>
      <c r="M61" s="3" t="s">
        <v>373</v>
      </c>
      <c r="N61" s="5" t="s">
        <v>342</v>
      </c>
      <c r="O61" s="3">
        <v>62</v>
      </c>
    </row>
    <row r="62" spans="2:15" ht="14.4">
      <c r="B62" s="1" t="s">
        <v>478</v>
      </c>
      <c r="C62" s="3" t="s">
        <v>335</v>
      </c>
      <c r="D62" s="3" t="s">
        <v>336</v>
      </c>
      <c r="E62" s="3" t="s">
        <v>337</v>
      </c>
      <c r="F62" s="3" t="s">
        <v>343</v>
      </c>
      <c r="G62" s="3" t="s">
        <v>339</v>
      </c>
      <c r="H62" s="7" t="s">
        <v>483</v>
      </c>
      <c r="I62" s="28" t="s">
        <v>484</v>
      </c>
      <c r="J62" s="7" t="s">
        <v>342</v>
      </c>
      <c r="K62" s="3" t="s">
        <v>373</v>
      </c>
      <c r="L62" s="3" t="s">
        <v>373</v>
      </c>
      <c r="M62" s="3">
        <v>300</v>
      </c>
      <c r="N62" s="5" t="s">
        <v>342</v>
      </c>
      <c r="O62" s="3">
        <v>160</v>
      </c>
    </row>
    <row r="63" spans="2:15" ht="14.4">
      <c r="B63" s="1" t="s">
        <v>478</v>
      </c>
      <c r="C63" s="3" t="s">
        <v>335</v>
      </c>
      <c r="D63" s="3" t="s">
        <v>336</v>
      </c>
      <c r="E63" s="3" t="s">
        <v>337</v>
      </c>
      <c r="F63" s="3" t="s">
        <v>343</v>
      </c>
      <c r="G63" s="3" t="s">
        <v>339</v>
      </c>
      <c r="H63" s="7" t="s">
        <v>485</v>
      </c>
      <c r="I63" s="29" t="s">
        <v>373</v>
      </c>
      <c r="J63" s="7" t="s">
        <v>342</v>
      </c>
      <c r="K63" s="3" t="s">
        <v>373</v>
      </c>
      <c r="L63" s="3" t="s">
        <v>373</v>
      </c>
      <c r="M63" s="3" t="s">
        <v>373</v>
      </c>
      <c r="N63" s="5" t="s">
        <v>342</v>
      </c>
      <c r="O63" s="3">
        <v>31</v>
      </c>
    </row>
    <row r="64" spans="2:15" ht="14.4">
      <c r="B64" s="1" t="s">
        <v>478</v>
      </c>
      <c r="C64" s="3" t="s">
        <v>335</v>
      </c>
      <c r="D64" s="3" t="s">
        <v>336</v>
      </c>
      <c r="E64" s="3" t="s">
        <v>337</v>
      </c>
      <c r="F64" s="3" t="s">
        <v>486</v>
      </c>
      <c r="G64" s="3" t="s">
        <v>339</v>
      </c>
      <c r="H64" s="7" t="s">
        <v>487</v>
      </c>
      <c r="I64" s="30" t="s">
        <v>392</v>
      </c>
      <c r="J64" s="7" t="s">
        <v>342</v>
      </c>
      <c r="K64" s="3" t="s">
        <v>373</v>
      </c>
      <c r="L64" s="3" t="s">
        <v>373</v>
      </c>
      <c r="M64" s="3" t="s">
        <v>488</v>
      </c>
      <c r="N64" s="5" t="s">
        <v>342</v>
      </c>
      <c r="O64" s="3">
        <v>28</v>
      </c>
    </row>
    <row r="65" spans="2:15" ht="14.4">
      <c r="B65" s="1" t="s">
        <v>478</v>
      </c>
      <c r="C65" s="3" t="s">
        <v>335</v>
      </c>
      <c r="D65" s="3" t="s">
        <v>336</v>
      </c>
      <c r="E65" s="3" t="s">
        <v>337</v>
      </c>
      <c r="F65" s="3" t="s">
        <v>343</v>
      </c>
      <c r="G65" s="3" t="s">
        <v>339</v>
      </c>
      <c r="H65" s="7" t="s">
        <v>489</v>
      </c>
      <c r="I65" s="28" t="s">
        <v>480</v>
      </c>
      <c r="J65" s="7" t="s">
        <v>342</v>
      </c>
      <c r="K65" s="3">
        <v>350</v>
      </c>
      <c r="L65" s="3">
        <v>469</v>
      </c>
      <c r="M65" s="3">
        <v>380</v>
      </c>
      <c r="N65" s="5" t="s">
        <v>342</v>
      </c>
      <c r="O65" s="3">
        <v>27</v>
      </c>
    </row>
    <row r="66" spans="2:15" ht="14.4">
      <c r="B66" s="1" t="s">
        <v>478</v>
      </c>
      <c r="C66" s="3" t="s">
        <v>335</v>
      </c>
      <c r="D66" s="3" t="s">
        <v>336</v>
      </c>
      <c r="E66" s="3" t="s">
        <v>337</v>
      </c>
      <c r="F66" s="3" t="s">
        <v>490</v>
      </c>
      <c r="G66" s="3" t="s">
        <v>339</v>
      </c>
      <c r="H66" s="7" t="s">
        <v>491</v>
      </c>
      <c r="I66" s="28" t="s">
        <v>492</v>
      </c>
      <c r="J66" s="7" t="s">
        <v>342</v>
      </c>
      <c r="K66" s="3">
        <v>500</v>
      </c>
      <c r="L66" s="3">
        <v>670</v>
      </c>
      <c r="M66" s="3">
        <v>300</v>
      </c>
      <c r="N66" s="5" t="s">
        <v>342</v>
      </c>
      <c r="O66" s="3">
        <v>48</v>
      </c>
    </row>
    <row r="67" spans="2:15" ht="14.4">
      <c r="B67" s="1" t="s">
        <v>478</v>
      </c>
      <c r="C67" s="3" t="s">
        <v>335</v>
      </c>
      <c r="D67" s="3" t="s">
        <v>336</v>
      </c>
      <c r="E67" s="3" t="s">
        <v>337</v>
      </c>
      <c r="F67" s="3" t="s">
        <v>490</v>
      </c>
      <c r="G67" s="3" t="s">
        <v>339</v>
      </c>
      <c r="H67" s="7" t="s">
        <v>493</v>
      </c>
      <c r="I67" s="28" t="s">
        <v>494</v>
      </c>
      <c r="J67" s="7" t="s">
        <v>342</v>
      </c>
      <c r="K67" s="3">
        <v>350</v>
      </c>
      <c r="L67" s="3">
        <v>469</v>
      </c>
      <c r="M67" s="3">
        <v>305</v>
      </c>
      <c r="N67" s="5" t="s">
        <v>342</v>
      </c>
      <c r="O67" s="3">
        <v>40</v>
      </c>
    </row>
    <row r="68" spans="2:15" ht="14.4">
      <c r="B68" s="1" t="s">
        <v>478</v>
      </c>
      <c r="C68" s="3" t="s">
        <v>335</v>
      </c>
      <c r="D68" s="3" t="s">
        <v>379</v>
      </c>
      <c r="E68" s="3" t="s">
        <v>362</v>
      </c>
      <c r="F68" s="3" t="s">
        <v>343</v>
      </c>
      <c r="G68" s="3" t="s">
        <v>339</v>
      </c>
      <c r="H68" s="7" t="s">
        <v>495</v>
      </c>
      <c r="I68" s="28" t="s">
        <v>480</v>
      </c>
      <c r="J68" s="7" t="s">
        <v>342</v>
      </c>
      <c r="K68" s="3">
        <v>500</v>
      </c>
      <c r="L68" s="3">
        <v>670</v>
      </c>
      <c r="M68" s="3">
        <v>285</v>
      </c>
      <c r="N68" s="5" t="s">
        <v>342</v>
      </c>
      <c r="O68" s="3">
        <v>33</v>
      </c>
    </row>
    <row r="69" spans="2:15" ht="14.4">
      <c r="B69" s="1" t="s">
        <v>496</v>
      </c>
      <c r="C69" s="3" t="s">
        <v>335</v>
      </c>
      <c r="D69" s="3" t="s">
        <v>336</v>
      </c>
      <c r="E69" s="3" t="s">
        <v>337</v>
      </c>
      <c r="F69" s="3" t="s">
        <v>343</v>
      </c>
      <c r="G69" s="3" t="s">
        <v>339</v>
      </c>
      <c r="H69" s="7" t="s">
        <v>497</v>
      </c>
      <c r="I69" s="29" t="s">
        <v>373</v>
      </c>
      <c r="J69" s="7" t="s">
        <v>342</v>
      </c>
      <c r="K69" s="3">
        <v>215</v>
      </c>
      <c r="L69" s="3">
        <v>288</v>
      </c>
      <c r="M69" s="3" t="s">
        <v>498</v>
      </c>
      <c r="N69" s="5" t="s">
        <v>342</v>
      </c>
      <c r="O69" s="3">
        <v>35</v>
      </c>
    </row>
    <row r="70" spans="2:15" ht="14.4">
      <c r="B70" s="1" t="s">
        <v>496</v>
      </c>
      <c r="C70" s="3" t="s">
        <v>335</v>
      </c>
      <c r="D70" s="3" t="s">
        <v>336</v>
      </c>
      <c r="E70" s="3" t="s">
        <v>337</v>
      </c>
      <c r="F70" s="3" t="s">
        <v>343</v>
      </c>
      <c r="G70" s="3" t="s">
        <v>339</v>
      </c>
      <c r="H70" s="7" t="s">
        <v>499</v>
      </c>
      <c r="I70" s="30" t="s">
        <v>500</v>
      </c>
      <c r="J70" s="7" t="s">
        <v>342</v>
      </c>
      <c r="K70" s="3" t="s">
        <v>501</v>
      </c>
      <c r="L70" s="3" t="s">
        <v>502</v>
      </c>
      <c r="M70" s="3" t="s">
        <v>503</v>
      </c>
      <c r="N70" s="5" t="s">
        <v>342</v>
      </c>
      <c r="O70" s="3">
        <v>60</v>
      </c>
    </row>
    <row r="71" spans="2:15" ht="14.4">
      <c r="B71" s="1" t="s">
        <v>496</v>
      </c>
      <c r="C71" s="3" t="s">
        <v>335</v>
      </c>
      <c r="D71" s="3" t="s">
        <v>336</v>
      </c>
      <c r="E71" s="3" t="s">
        <v>337</v>
      </c>
      <c r="F71" s="3" t="s">
        <v>351</v>
      </c>
      <c r="G71" s="3" t="s">
        <v>339</v>
      </c>
      <c r="H71" s="7" t="s">
        <v>504</v>
      </c>
      <c r="I71" s="10" t="s">
        <v>422</v>
      </c>
      <c r="J71" s="7" t="s">
        <v>342</v>
      </c>
      <c r="K71" s="3">
        <v>150</v>
      </c>
      <c r="L71" s="3">
        <v>200</v>
      </c>
      <c r="M71" s="3" t="s">
        <v>505</v>
      </c>
      <c r="N71" s="5" t="s">
        <v>342</v>
      </c>
      <c r="O71" s="3">
        <v>30</v>
      </c>
    </row>
    <row r="72" spans="2:16" ht="14.4">
      <c r="B72" s="1" t="s">
        <v>496</v>
      </c>
      <c r="C72" s="3" t="s">
        <v>335</v>
      </c>
      <c r="D72" s="3" t="s">
        <v>336</v>
      </c>
      <c r="E72" s="3" t="s">
        <v>337</v>
      </c>
      <c r="F72" s="3" t="s">
        <v>343</v>
      </c>
      <c r="G72" s="3" t="s">
        <v>339</v>
      </c>
      <c r="H72" s="7" t="s">
        <v>506</v>
      </c>
      <c r="I72" s="30" t="s">
        <v>507</v>
      </c>
      <c r="J72" s="7" t="s">
        <v>342</v>
      </c>
      <c r="K72" s="3" t="s">
        <v>508</v>
      </c>
      <c r="L72" s="3" t="s">
        <v>509</v>
      </c>
      <c r="M72" s="3" t="s">
        <v>503</v>
      </c>
      <c r="N72" s="5" t="s">
        <v>342</v>
      </c>
      <c r="O72" s="3">
        <v>80</v>
      </c>
      <c r="P72" s="2"/>
    </row>
    <row r="73" spans="2:16" ht="14.4">
      <c r="B73" s="1" t="s">
        <v>496</v>
      </c>
      <c r="C73" s="3" t="s">
        <v>335</v>
      </c>
      <c r="D73" s="3" t="s">
        <v>336</v>
      </c>
      <c r="E73" s="3" t="s">
        <v>337</v>
      </c>
      <c r="F73" s="3" t="s">
        <v>343</v>
      </c>
      <c r="G73" s="3" t="s">
        <v>339</v>
      </c>
      <c r="H73" s="7" t="s">
        <v>510</v>
      </c>
      <c r="I73" s="10" t="s">
        <v>511</v>
      </c>
      <c r="J73" s="7" t="s">
        <v>342</v>
      </c>
      <c r="K73" s="3">
        <v>230</v>
      </c>
      <c r="L73" s="3">
        <v>308</v>
      </c>
      <c r="M73" s="3">
        <v>250</v>
      </c>
      <c r="N73" s="5" t="s">
        <v>512</v>
      </c>
      <c r="O73" s="3">
        <v>40</v>
      </c>
      <c r="P73" s="2"/>
    </row>
    <row r="74" spans="2:16" ht="14.4">
      <c r="B74" s="1" t="s">
        <v>496</v>
      </c>
      <c r="C74" s="3" t="s">
        <v>335</v>
      </c>
      <c r="D74" s="3" t="s">
        <v>336</v>
      </c>
      <c r="E74" s="3" t="s">
        <v>337</v>
      </c>
      <c r="F74" s="3" t="s">
        <v>386</v>
      </c>
      <c r="G74" s="3" t="s">
        <v>339</v>
      </c>
      <c r="H74" s="7" t="s">
        <v>513</v>
      </c>
      <c r="I74" s="30" t="s">
        <v>514</v>
      </c>
      <c r="J74" s="7" t="s">
        <v>342</v>
      </c>
      <c r="K74" s="3" t="s">
        <v>515</v>
      </c>
      <c r="L74" s="3" t="s">
        <v>516</v>
      </c>
      <c r="M74" s="3" t="s">
        <v>517</v>
      </c>
      <c r="N74" s="5" t="s">
        <v>342</v>
      </c>
      <c r="O74" s="3">
        <v>160</v>
      </c>
      <c r="P74" s="2"/>
    </row>
    <row r="75" spans="2:15" ht="14.4">
      <c r="B75" s="1" t="s">
        <v>408</v>
      </c>
      <c r="C75" s="3" t="s">
        <v>518</v>
      </c>
      <c r="D75" s="3" t="s">
        <v>361</v>
      </c>
      <c r="E75" s="3" t="s">
        <v>362</v>
      </c>
      <c r="F75" s="3" t="s">
        <v>376</v>
      </c>
      <c r="G75" s="3" t="s">
        <v>518</v>
      </c>
      <c r="H75" s="7" t="s">
        <v>519</v>
      </c>
      <c r="I75" s="3" t="s">
        <v>342</v>
      </c>
      <c r="J75" s="7" t="s">
        <v>520</v>
      </c>
      <c r="K75" s="3">
        <v>299</v>
      </c>
      <c r="L75" s="3">
        <v>400</v>
      </c>
      <c r="M75" s="3" t="s">
        <v>342</v>
      </c>
      <c r="N75" s="27">
        <v>52</v>
      </c>
      <c r="O75" s="5" t="s">
        <v>342</v>
      </c>
    </row>
    <row r="76" spans="2:15" ht="14.4">
      <c r="B76" s="1" t="s">
        <v>432</v>
      </c>
      <c r="C76" s="3" t="s">
        <v>518</v>
      </c>
      <c r="D76" s="3" t="s">
        <v>361</v>
      </c>
      <c r="E76" s="3" t="s">
        <v>337</v>
      </c>
      <c r="F76" s="3" t="s">
        <v>433</v>
      </c>
      <c r="G76" s="3" t="s">
        <v>518</v>
      </c>
      <c r="H76" s="7" t="s">
        <v>521</v>
      </c>
      <c r="I76" s="3" t="s">
        <v>342</v>
      </c>
      <c r="J76" s="7" t="s">
        <v>522</v>
      </c>
      <c r="K76" s="3">
        <v>100</v>
      </c>
      <c r="L76" s="3">
        <v>136</v>
      </c>
      <c r="M76" s="3">
        <v>450</v>
      </c>
      <c r="N76" s="27">
        <v>7</v>
      </c>
      <c r="O76" s="5" t="s">
        <v>342</v>
      </c>
    </row>
    <row r="77" spans="2:15" ht="14.4">
      <c r="B77" s="1" t="s">
        <v>523</v>
      </c>
      <c r="C77" s="3" t="s">
        <v>518</v>
      </c>
      <c r="D77" s="3" t="s">
        <v>361</v>
      </c>
      <c r="E77" s="3" t="s">
        <v>337</v>
      </c>
      <c r="F77" s="3" t="s">
        <v>470</v>
      </c>
      <c r="G77" s="3" t="s">
        <v>518</v>
      </c>
      <c r="H77" s="7" t="s">
        <v>524</v>
      </c>
      <c r="I77" s="3" t="s">
        <v>342</v>
      </c>
      <c r="J77" s="7" t="s">
        <v>525</v>
      </c>
      <c r="K77" s="3">
        <v>307</v>
      </c>
      <c r="L77" s="3">
        <v>410</v>
      </c>
      <c r="M77" s="3">
        <v>1700</v>
      </c>
      <c r="N77" s="3">
        <v>40</v>
      </c>
      <c r="O77" s="5" t="s">
        <v>342</v>
      </c>
    </row>
    <row r="78" spans="2:15" ht="14.4">
      <c r="B78" s="1" t="s">
        <v>526</v>
      </c>
      <c r="C78" s="3" t="s">
        <v>518</v>
      </c>
      <c r="D78" s="3" t="s">
        <v>361</v>
      </c>
      <c r="E78" s="3" t="s">
        <v>337</v>
      </c>
      <c r="F78" s="3" t="s">
        <v>470</v>
      </c>
      <c r="G78" s="3" t="s">
        <v>518</v>
      </c>
      <c r="H78" s="7" t="s">
        <v>527</v>
      </c>
      <c r="I78" s="3" t="s">
        <v>342</v>
      </c>
      <c r="J78" s="7" t="s">
        <v>528</v>
      </c>
      <c r="K78" s="3">
        <v>314</v>
      </c>
      <c r="L78" s="3">
        <v>420</v>
      </c>
      <c r="M78" s="3">
        <v>850</v>
      </c>
      <c r="N78" s="27">
        <v>60</v>
      </c>
      <c r="O78" s="5" t="s">
        <v>342</v>
      </c>
    </row>
    <row r="79" spans="2:15" ht="14.4">
      <c r="B79" s="1" t="s">
        <v>526</v>
      </c>
      <c r="C79" s="3" t="s">
        <v>518</v>
      </c>
      <c r="D79" s="3" t="s">
        <v>361</v>
      </c>
      <c r="E79" s="3" t="s">
        <v>337</v>
      </c>
      <c r="F79" s="3" t="s">
        <v>470</v>
      </c>
      <c r="G79" s="3" t="s">
        <v>518</v>
      </c>
      <c r="H79" s="7" t="s">
        <v>527</v>
      </c>
      <c r="I79" s="3" t="s">
        <v>342</v>
      </c>
      <c r="J79" s="7" t="s">
        <v>528</v>
      </c>
      <c r="K79" s="3">
        <v>345</v>
      </c>
      <c r="L79" s="3">
        <v>460</v>
      </c>
      <c r="M79" s="3">
        <v>900</v>
      </c>
      <c r="N79" s="27">
        <v>60</v>
      </c>
      <c r="O79" s="5" t="s">
        <v>342</v>
      </c>
    </row>
    <row r="80" spans="2:15" ht="14.4">
      <c r="B80" s="1" t="s">
        <v>526</v>
      </c>
      <c r="C80" s="3" t="s">
        <v>518</v>
      </c>
      <c r="D80" s="3" t="s">
        <v>361</v>
      </c>
      <c r="E80" s="3" t="s">
        <v>337</v>
      </c>
      <c r="F80" s="3" t="s">
        <v>470</v>
      </c>
      <c r="G80" s="3" t="s">
        <v>518</v>
      </c>
      <c r="H80" s="7" t="s">
        <v>527</v>
      </c>
      <c r="I80" s="3" t="s">
        <v>342</v>
      </c>
      <c r="J80" s="7" t="s">
        <v>528</v>
      </c>
      <c r="K80" s="3">
        <v>376</v>
      </c>
      <c r="L80" s="3">
        <v>500</v>
      </c>
      <c r="M80" s="3">
        <v>1000</v>
      </c>
      <c r="N80" s="27">
        <v>60</v>
      </c>
      <c r="O80" s="5" t="s">
        <v>342</v>
      </c>
    </row>
    <row r="81" spans="2:15" ht="14.4">
      <c r="B81" s="1" t="s">
        <v>496</v>
      </c>
      <c r="C81" s="3" t="s">
        <v>518</v>
      </c>
      <c r="D81" s="3" t="s">
        <v>336</v>
      </c>
      <c r="E81" s="3" t="s">
        <v>337</v>
      </c>
      <c r="F81" s="3" t="s">
        <v>529</v>
      </c>
      <c r="G81" s="3" t="s">
        <v>518</v>
      </c>
      <c r="H81" s="7" t="s">
        <v>530</v>
      </c>
      <c r="I81" s="3" t="s">
        <v>342</v>
      </c>
      <c r="J81" s="7" t="s">
        <v>531</v>
      </c>
      <c r="K81" s="3">
        <v>202</v>
      </c>
      <c r="L81" s="3">
        <v>270</v>
      </c>
      <c r="M81" s="3" t="s">
        <v>342</v>
      </c>
      <c r="N81" s="3" t="s">
        <v>342</v>
      </c>
      <c r="O81" s="3">
        <v>80</v>
      </c>
    </row>
    <row r="82" spans="2:15" ht="14.4">
      <c r="B82" s="1" t="s">
        <v>496</v>
      </c>
      <c r="C82" s="3" t="s">
        <v>518</v>
      </c>
      <c r="D82" s="3" t="s">
        <v>336</v>
      </c>
      <c r="E82" s="3" t="s">
        <v>337</v>
      </c>
      <c r="F82" s="3" t="s">
        <v>386</v>
      </c>
      <c r="G82" s="3" t="s">
        <v>518</v>
      </c>
      <c r="H82" s="7" t="s">
        <v>532</v>
      </c>
      <c r="I82" s="3" t="s">
        <v>342</v>
      </c>
      <c r="J82" s="7" t="s">
        <v>531</v>
      </c>
      <c r="K82" s="3">
        <v>261</v>
      </c>
      <c r="L82" s="3">
        <v>350</v>
      </c>
      <c r="M82" s="3" t="s">
        <v>342</v>
      </c>
      <c r="N82" s="3" t="s">
        <v>342</v>
      </c>
      <c r="O82" s="3">
        <v>160</v>
      </c>
    </row>
    <row r="83" spans="2:15" ht="14.4">
      <c r="B83" s="1" t="s">
        <v>496</v>
      </c>
      <c r="C83" s="3" t="s">
        <v>518</v>
      </c>
      <c r="D83" s="3" t="s">
        <v>336</v>
      </c>
      <c r="E83" s="3" t="s">
        <v>337</v>
      </c>
      <c r="F83" s="3" t="s">
        <v>343</v>
      </c>
      <c r="G83" s="3" t="s">
        <v>518</v>
      </c>
      <c r="H83" s="7" t="s">
        <v>533</v>
      </c>
      <c r="I83" s="3" t="s">
        <v>342</v>
      </c>
      <c r="J83" s="7" t="s">
        <v>531</v>
      </c>
      <c r="K83" s="3">
        <v>202</v>
      </c>
      <c r="L83" s="3">
        <v>270</v>
      </c>
      <c r="M83" s="3" t="s">
        <v>342</v>
      </c>
      <c r="N83" s="3" t="s">
        <v>342</v>
      </c>
      <c r="O83" s="3">
        <v>35</v>
      </c>
    </row>
    <row r="84" spans="2:15" ht="14.4">
      <c r="B84" s="1" t="s">
        <v>496</v>
      </c>
      <c r="C84" s="3" t="s">
        <v>518</v>
      </c>
      <c r="D84" s="3" t="s">
        <v>336</v>
      </c>
      <c r="E84" s="3" t="s">
        <v>337</v>
      </c>
      <c r="F84" s="3" t="s">
        <v>343</v>
      </c>
      <c r="G84" s="3" t="s">
        <v>518</v>
      </c>
      <c r="H84" s="7" t="s">
        <v>534</v>
      </c>
      <c r="I84" s="3" t="s">
        <v>342</v>
      </c>
      <c r="J84" s="7" t="s">
        <v>531</v>
      </c>
      <c r="K84" s="3">
        <v>157</v>
      </c>
      <c r="L84" s="3">
        <v>210</v>
      </c>
      <c r="M84" s="3" t="s">
        <v>342</v>
      </c>
      <c r="N84" s="3" t="s">
        <v>342</v>
      </c>
      <c r="O84" s="3">
        <v>60</v>
      </c>
    </row>
    <row r="85" spans="2:15" ht="14.4">
      <c r="B85" s="1" t="s">
        <v>334</v>
      </c>
      <c r="C85" s="3" t="s">
        <v>535</v>
      </c>
      <c r="D85" s="3" t="s">
        <v>336</v>
      </c>
      <c r="E85" s="3" t="s">
        <v>337</v>
      </c>
      <c r="F85" s="3" t="s">
        <v>343</v>
      </c>
      <c r="G85" s="3" t="s">
        <v>536</v>
      </c>
      <c r="H85" s="7" t="s">
        <v>537</v>
      </c>
      <c r="I85" s="7" t="s">
        <v>538</v>
      </c>
      <c r="J85" s="7" t="s">
        <v>342</v>
      </c>
      <c r="K85" s="3">
        <v>100</v>
      </c>
      <c r="L85" s="3">
        <v>134</v>
      </c>
      <c r="M85" s="3">
        <v>210</v>
      </c>
      <c r="N85" s="3" t="s">
        <v>342</v>
      </c>
      <c r="O85" s="5">
        <v>89</v>
      </c>
    </row>
    <row r="86" spans="2:15" ht="14.4">
      <c r="B86" s="1" t="s">
        <v>474</v>
      </c>
      <c r="C86" s="3" t="s">
        <v>535</v>
      </c>
      <c r="D86" s="3" t="s">
        <v>361</v>
      </c>
      <c r="E86" s="3" t="s">
        <v>362</v>
      </c>
      <c r="F86" s="3" t="s">
        <v>465</v>
      </c>
      <c r="G86" s="3" t="s">
        <v>536</v>
      </c>
      <c r="H86" s="7" t="s">
        <v>539</v>
      </c>
      <c r="I86" s="7" t="s">
        <v>540</v>
      </c>
      <c r="J86" s="7" t="s">
        <v>342</v>
      </c>
      <c r="K86" s="3">
        <v>54</v>
      </c>
      <c r="L86" s="3">
        <v>74</v>
      </c>
      <c r="M86" s="3">
        <v>350</v>
      </c>
      <c r="N86" s="3">
        <v>0.54</v>
      </c>
      <c r="O86" s="5" t="s">
        <v>342</v>
      </c>
    </row>
    <row r="87" spans="2:15" ht="14.4">
      <c r="B87" s="1" t="s">
        <v>474</v>
      </c>
      <c r="C87" s="3" t="s">
        <v>535</v>
      </c>
      <c r="D87" s="3" t="s">
        <v>361</v>
      </c>
      <c r="E87" s="3" t="s">
        <v>337</v>
      </c>
      <c r="F87" s="3" t="s">
        <v>465</v>
      </c>
      <c r="G87" s="3" t="s">
        <v>536</v>
      </c>
      <c r="H87" s="7" t="s">
        <v>541</v>
      </c>
      <c r="I87" s="7" t="s">
        <v>540</v>
      </c>
      <c r="J87" s="7" t="s">
        <v>342</v>
      </c>
      <c r="K87" s="3">
        <v>54</v>
      </c>
      <c r="L87" s="3">
        <v>74</v>
      </c>
      <c r="M87" s="3"/>
      <c r="N87" s="3">
        <v>0.54</v>
      </c>
      <c r="O87" s="5" t="s">
        <v>342</v>
      </c>
    </row>
    <row r="88" spans="2:15" ht="14.4">
      <c r="B88" s="1" t="s">
        <v>542</v>
      </c>
      <c r="C88" s="3" t="s">
        <v>535</v>
      </c>
      <c r="D88" s="3" t="s">
        <v>336</v>
      </c>
      <c r="E88" s="3" t="s">
        <v>337</v>
      </c>
      <c r="F88" s="3" t="s">
        <v>343</v>
      </c>
      <c r="G88" s="3" t="s">
        <v>536</v>
      </c>
      <c r="H88" s="7" t="s">
        <v>543</v>
      </c>
      <c r="I88" s="7" t="s">
        <v>544</v>
      </c>
      <c r="J88" s="7" t="s">
        <v>342</v>
      </c>
      <c r="K88" s="3">
        <v>226</v>
      </c>
      <c r="L88" s="3">
        <v>306</v>
      </c>
      <c r="M88" s="3" t="s">
        <v>373</v>
      </c>
      <c r="N88" s="3" t="s">
        <v>342</v>
      </c>
      <c r="O88" s="5">
        <v>79</v>
      </c>
    </row>
    <row r="89" spans="2:15" ht="14.4">
      <c r="B89" s="1" t="s">
        <v>545</v>
      </c>
      <c r="C89" s="3" t="s">
        <v>546</v>
      </c>
      <c r="D89" s="3" t="s">
        <v>361</v>
      </c>
      <c r="E89" s="3" t="s">
        <v>337</v>
      </c>
      <c r="F89" s="3" t="s">
        <v>547</v>
      </c>
      <c r="G89" s="3" t="s">
        <v>548</v>
      </c>
      <c r="H89" s="7" t="s">
        <v>549</v>
      </c>
      <c r="I89" s="3" t="s">
        <v>342</v>
      </c>
      <c r="J89" s="7" t="s">
        <v>550</v>
      </c>
      <c r="K89" s="3">
        <v>81</v>
      </c>
      <c r="L89" s="3">
        <v>110</v>
      </c>
      <c r="M89" s="3" t="s">
        <v>342</v>
      </c>
      <c r="N89" s="3">
        <v>710</v>
      </c>
      <c r="O89" s="5" t="s">
        <v>342</v>
      </c>
    </row>
    <row r="90" spans="2:15" ht="14.4">
      <c r="B90" s="1" t="s">
        <v>545</v>
      </c>
      <c r="C90" s="3" t="s">
        <v>546</v>
      </c>
      <c r="D90" s="3" t="s">
        <v>336</v>
      </c>
      <c r="E90" s="3" t="s">
        <v>337</v>
      </c>
      <c r="F90" s="3" t="s">
        <v>547</v>
      </c>
      <c r="G90" s="3" t="s">
        <v>548</v>
      </c>
      <c r="H90" s="7" t="s">
        <v>549</v>
      </c>
      <c r="I90" s="3" t="s">
        <v>342</v>
      </c>
      <c r="J90" s="7" t="s">
        <v>550</v>
      </c>
      <c r="K90" s="3">
        <v>81</v>
      </c>
      <c r="L90" s="3">
        <v>110</v>
      </c>
      <c r="M90" s="3" t="s">
        <v>342</v>
      </c>
      <c r="N90" s="3" t="s">
        <v>342</v>
      </c>
      <c r="O90" s="5">
        <v>8</v>
      </c>
    </row>
    <row r="91" spans="2:15" ht="14.4">
      <c r="B91" s="1" t="s">
        <v>367</v>
      </c>
      <c r="C91" s="3" t="s">
        <v>551</v>
      </c>
      <c r="D91" s="3" t="s">
        <v>361</v>
      </c>
      <c r="E91" s="3" t="s">
        <v>362</v>
      </c>
      <c r="F91" s="3" t="s">
        <v>363</v>
      </c>
      <c r="G91" s="3" t="s">
        <v>552</v>
      </c>
      <c r="H91" s="7" t="s">
        <v>553</v>
      </c>
      <c r="I91" s="7" t="s">
        <v>370</v>
      </c>
      <c r="J91" s="3" t="s">
        <v>373</v>
      </c>
      <c r="K91" s="3">
        <v>100</v>
      </c>
      <c r="L91" s="3">
        <v>134</v>
      </c>
      <c r="M91" s="3" t="s">
        <v>342</v>
      </c>
      <c r="N91" s="3" t="s">
        <v>371</v>
      </c>
      <c r="O91" s="5" t="s">
        <v>342</v>
      </c>
    </row>
    <row r="92" spans="2:15" ht="14.4">
      <c r="B92" s="1" t="s">
        <v>408</v>
      </c>
      <c r="C92" s="3" t="s">
        <v>551</v>
      </c>
      <c r="D92" s="3" t="s">
        <v>361</v>
      </c>
      <c r="E92" s="3" t="s">
        <v>362</v>
      </c>
      <c r="F92" s="3" t="s">
        <v>363</v>
      </c>
      <c r="G92" s="3" t="s">
        <v>552</v>
      </c>
      <c r="H92" s="7" t="s">
        <v>554</v>
      </c>
      <c r="I92" s="7" t="s">
        <v>365</v>
      </c>
      <c r="J92" s="7" t="s">
        <v>555</v>
      </c>
      <c r="K92" s="3">
        <v>115</v>
      </c>
      <c r="L92" s="3">
        <v>156</v>
      </c>
      <c r="M92" s="3" t="s">
        <v>342</v>
      </c>
      <c r="N92" s="27">
        <v>5</v>
      </c>
      <c r="O92" s="29" t="s">
        <v>342</v>
      </c>
    </row>
    <row r="93" spans="2:15" ht="14.4">
      <c r="B93" s="1" t="s">
        <v>408</v>
      </c>
      <c r="C93" s="3" t="s">
        <v>551</v>
      </c>
      <c r="D93" s="3" t="s">
        <v>361</v>
      </c>
      <c r="E93" s="3" t="s">
        <v>362</v>
      </c>
      <c r="F93" s="3" t="s">
        <v>363</v>
      </c>
      <c r="G93" s="3" t="s">
        <v>552</v>
      </c>
      <c r="H93" s="7" t="s">
        <v>556</v>
      </c>
      <c r="I93" s="7" t="s">
        <v>365</v>
      </c>
      <c r="J93" s="7" t="s">
        <v>555</v>
      </c>
      <c r="K93" s="3" t="s">
        <v>373</v>
      </c>
      <c r="L93" s="3" t="s">
        <v>373</v>
      </c>
      <c r="M93" s="3" t="s">
        <v>342</v>
      </c>
      <c r="N93" s="27">
        <v>5</v>
      </c>
      <c r="O93" s="5" t="s">
        <v>342</v>
      </c>
    </row>
    <row r="94" spans="2:15" ht="14.4">
      <c r="B94" s="1" t="s">
        <v>557</v>
      </c>
      <c r="C94" s="3" t="s">
        <v>551</v>
      </c>
      <c r="D94" s="3" t="s">
        <v>336</v>
      </c>
      <c r="E94" s="3" t="s">
        <v>362</v>
      </c>
      <c r="F94" s="3" t="s">
        <v>558</v>
      </c>
      <c r="G94" s="3" t="s">
        <v>552</v>
      </c>
      <c r="H94" s="7" t="s">
        <v>559</v>
      </c>
      <c r="I94" s="7" t="s">
        <v>560</v>
      </c>
      <c r="J94" s="7" t="s">
        <v>561</v>
      </c>
      <c r="K94" s="3">
        <v>224</v>
      </c>
      <c r="L94" s="3">
        <v>305</v>
      </c>
      <c r="M94" s="3" t="s">
        <v>342</v>
      </c>
      <c r="N94" s="3">
        <v>0.47</v>
      </c>
      <c r="O94" s="5"/>
    </row>
    <row r="95" spans="2:15" ht="14.4">
      <c r="B95" s="1" t="s">
        <v>478</v>
      </c>
      <c r="C95" s="3" t="s">
        <v>335</v>
      </c>
      <c r="D95" s="3" t="s">
        <v>336</v>
      </c>
      <c r="E95" s="3" t="s">
        <v>337</v>
      </c>
      <c r="F95" s="3" t="s">
        <v>343</v>
      </c>
      <c r="G95" s="3" t="s">
        <v>339</v>
      </c>
      <c r="H95" s="7" t="s">
        <v>562</v>
      </c>
      <c r="I95" s="30" t="s">
        <v>563</v>
      </c>
      <c r="J95" s="7" t="s">
        <v>342</v>
      </c>
      <c r="K95" s="3">
        <v>180</v>
      </c>
      <c r="L95" s="3">
        <v>243</v>
      </c>
      <c r="M95" s="3" t="s">
        <v>342</v>
      </c>
      <c r="N95" s="3" t="s">
        <v>342</v>
      </c>
      <c r="O95" s="5">
        <v>39</v>
      </c>
    </row>
    <row r="97" spans="2:15" ht="32.4" customHeight="1">
      <c r="B97" s="232" t="s">
        <v>564</v>
      </c>
      <c r="C97" s="232"/>
      <c r="D97" s="232"/>
      <c r="E97" s="232"/>
      <c r="F97" s="232"/>
      <c r="G97" s="232"/>
      <c r="H97" s="232"/>
      <c r="I97" s="232"/>
      <c r="J97" s="232"/>
      <c r="K97" s="232"/>
      <c r="L97" s="232"/>
      <c r="M97" s="232"/>
      <c r="N97" s="232"/>
      <c r="O97" s="232"/>
    </row>
    <row r="100" spans="10:10" ht="14.4">
      <c r="J100" s="2" t="s">
        <v>20</v>
      </c>
    </row>
    <row r="114" spans="14:14" ht="14.4">
      <c r="N114" s="4"/>
    </row>
  </sheetData>
  <mergeCells count="3">
    <mergeCell ref="B2:C2"/>
    <mergeCell ref="D2:O2"/>
    <mergeCell ref="B97:O97"/>
  </mergeCells>
  <dataValidations count="3">
    <dataValidation type="list" allowBlank="1" showInputMessage="1" showErrorMessage="1" sqref="E4:E95">
      <formula1>"Nacionalizado, Disponible para importación"</formula1>
    </dataValidation>
    <dataValidation type="list" allowBlank="1" showInputMessage="1" showErrorMessage="1" sqref="D4:D95">
      <formula1>"Carga, Pasajeros, Cargas y pasajeros"</formula1>
    </dataValidation>
    <dataValidation type="list" allowBlank="1" showInputMessage="1" showErrorMessage="1" sqref="G4:G95">
      <formula1>"Eléctrico, Biometano, Gasolina E85, Gasolina/Eléctrico, Hidrógeno Verde"</formula1>
    </dataValidation>
  </dataValidations>
  <pageMargins left="0.7" right="0.7" top="0.75" bottom="0.75" header="0.3" footer="0.3"/>
  <pageSetup orientation="portrait" paperSize="9" r:id="rId3"/>
  <drawing r:id="rId2"/>
  <tableParts>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5598F75-D2FE-4149-8B65-DA89593F1656}">
  <sheetPr codeName="Hoja8">
    <tabColor rgb="FFFFB9B9"/>
  </sheetPr>
  <dimension ref="A2:O98"/>
  <sheetViews>
    <sheetView showGridLines="0" showRowColHeaders="0" zoomScale="70" zoomScaleNormal="70" workbookViewId="0" topLeftCell="A1">
      <selection pane="topLeft" activeCell="F9" sqref="F9"/>
    </sheetView>
  </sheetViews>
  <sheetFormatPr defaultColWidth="11.444285714285714" defaultRowHeight="14.4"/>
  <cols>
    <col min="1" max="1" width="2.2857142857142856" style="24" customWidth="1"/>
    <col min="2" max="2" width="44.714285714285715" style="2" customWidth="1"/>
    <col min="3" max="3" width="18.714285714285715" style="2" customWidth="1"/>
    <col min="4" max="4" width="27.714285714285715" style="2" customWidth="1"/>
    <col min="5" max="5" width="22.714285714285715" style="2" customWidth="1"/>
    <col min="6" max="6" width="50.42857142857143" style="2" customWidth="1"/>
    <col min="7" max="7" width="92.71428571428571" style="2" customWidth="1"/>
    <col min="8" max="8" width="37.285714285714285" style="2" customWidth="1"/>
    <col min="9" max="11" width="22.285714285714285" style="2" customWidth="1"/>
    <col min="12" max="14" width="22.285714285714285" style="4" customWidth="1"/>
    <col min="15" max="16384" width="11.428571428571429" style="4"/>
  </cols>
  <sheetData>
    <row r="1" ht="9.6" customHeight="1" thickBot="1"/>
    <row r="2" spans="2:15" s="22" customFormat="1" ht="102" customHeight="1" thickBot="1">
      <c r="B2" s="137"/>
      <c r="C2" s="320" t="s">
        <v>565</v>
      </c>
      <c r="D2" s="288"/>
      <c r="E2" s="288"/>
      <c r="F2" s="288"/>
      <c r="G2" s="288"/>
      <c r="H2" s="288"/>
      <c r="I2" s="288"/>
      <c r="J2" s="288"/>
      <c r="K2" s="288"/>
      <c r="L2" s="288"/>
      <c r="M2" s="288"/>
      <c r="N2" s="289"/>
      <c r="O2" s="135"/>
    </row>
    <row r="3" spans="1:14" s="33" customFormat="1" ht="57.45" customHeight="1">
      <c r="A3" s="34"/>
      <c r="B3" s="160" t="s">
        <v>320</v>
      </c>
      <c r="C3" s="160" t="s">
        <v>322</v>
      </c>
      <c r="D3" s="160" t="s">
        <v>324</v>
      </c>
      <c r="E3" s="160" t="s">
        <v>325</v>
      </c>
      <c r="F3" s="160" t="s">
        <v>326</v>
      </c>
      <c r="G3" s="160" t="s">
        <v>327</v>
      </c>
      <c r="H3" s="160" t="s">
        <v>566</v>
      </c>
      <c r="I3" s="160" t="s">
        <v>567</v>
      </c>
      <c r="J3" s="160" t="s">
        <v>330</v>
      </c>
      <c r="K3" s="160" t="s">
        <v>568</v>
      </c>
      <c r="L3" s="160" t="s">
        <v>569</v>
      </c>
      <c r="M3" s="160" t="s">
        <v>570</v>
      </c>
      <c r="N3" s="160" t="s">
        <v>571</v>
      </c>
    </row>
    <row r="4" spans="2:14" ht="14.4">
      <c r="B4" s="119" t="s">
        <v>572</v>
      </c>
      <c r="C4" s="154" t="s">
        <v>361</v>
      </c>
      <c r="D4" s="168" t="s">
        <v>573</v>
      </c>
      <c r="E4" s="154" t="s">
        <v>339</v>
      </c>
      <c r="F4" s="169" t="s">
        <v>574</v>
      </c>
      <c r="G4" s="150" t="s">
        <v>575</v>
      </c>
      <c r="H4" s="168" t="s">
        <v>576</v>
      </c>
      <c r="I4" s="168">
        <v>4200</v>
      </c>
      <c r="J4" s="168">
        <v>5600</v>
      </c>
      <c r="K4" s="170">
        <v>140</v>
      </c>
      <c r="L4" s="151">
        <v>90</v>
      </c>
      <c r="M4" s="151">
        <v>19.72</v>
      </c>
      <c r="N4" s="171">
        <v>4.31</v>
      </c>
    </row>
    <row r="5" spans="2:14" ht="14.4">
      <c r="B5" s="87" t="s">
        <v>572</v>
      </c>
      <c r="C5" s="3" t="s">
        <v>336</v>
      </c>
      <c r="D5" s="3" t="s">
        <v>573</v>
      </c>
      <c r="E5" s="3" t="s">
        <v>339</v>
      </c>
      <c r="F5" s="88" t="s">
        <v>577</v>
      </c>
      <c r="G5" s="6" t="s">
        <v>578</v>
      </c>
      <c r="H5" s="3" t="s">
        <v>576</v>
      </c>
      <c r="I5" s="3">
        <v>4200</v>
      </c>
      <c r="J5" s="3">
        <v>5600</v>
      </c>
      <c r="K5" s="89">
        <v>140</v>
      </c>
      <c r="L5" s="5">
        <v>89</v>
      </c>
      <c r="M5" s="5">
        <v>19.52</v>
      </c>
      <c r="N5" s="3" t="s">
        <v>373</v>
      </c>
    </row>
    <row r="6" spans="2:14" ht="14.4">
      <c r="B6" s="87" t="s">
        <v>572</v>
      </c>
      <c r="C6" s="3" t="s">
        <v>361</v>
      </c>
      <c r="D6" s="3" t="s">
        <v>573</v>
      </c>
      <c r="E6" s="3" t="s">
        <v>339</v>
      </c>
      <c r="F6" s="88" t="s">
        <v>579</v>
      </c>
      <c r="G6" s="6" t="s">
        <v>580</v>
      </c>
      <c r="H6" s="3" t="s">
        <v>576</v>
      </c>
      <c r="I6" s="3">
        <v>4200</v>
      </c>
      <c r="J6" s="3">
        <v>5600</v>
      </c>
      <c r="K6" s="89">
        <v>140</v>
      </c>
      <c r="L6" s="5">
        <v>90</v>
      </c>
      <c r="M6" s="5">
        <v>19.72</v>
      </c>
      <c r="N6" s="3" t="s">
        <v>373</v>
      </c>
    </row>
    <row r="7" spans="2:14" ht="14.4">
      <c r="B7" s="87" t="s">
        <v>572</v>
      </c>
      <c r="C7" s="3" t="s">
        <v>361</v>
      </c>
      <c r="D7" s="3" t="s">
        <v>573</v>
      </c>
      <c r="E7" s="3" t="s">
        <v>339</v>
      </c>
      <c r="F7" s="88" t="s">
        <v>579</v>
      </c>
      <c r="G7" s="7" t="s">
        <v>581</v>
      </c>
      <c r="H7" s="3" t="s">
        <v>576</v>
      </c>
      <c r="I7" s="3">
        <v>4200</v>
      </c>
      <c r="J7" s="3">
        <v>5600</v>
      </c>
      <c r="K7" s="89">
        <v>140</v>
      </c>
      <c r="L7" s="5">
        <v>90</v>
      </c>
      <c r="M7" s="5">
        <v>19.72</v>
      </c>
      <c r="N7" s="3" t="s">
        <v>373</v>
      </c>
    </row>
    <row r="8" spans="2:14" ht="14.4">
      <c r="B8" s="87" t="s">
        <v>572</v>
      </c>
      <c r="C8" s="3" t="s">
        <v>361</v>
      </c>
      <c r="D8" s="3" t="s">
        <v>573</v>
      </c>
      <c r="E8" s="3" t="s">
        <v>339</v>
      </c>
      <c r="F8" s="88" t="s">
        <v>579</v>
      </c>
      <c r="G8" s="7" t="s">
        <v>575</v>
      </c>
      <c r="H8" s="3" t="s">
        <v>576</v>
      </c>
      <c r="I8" s="3">
        <v>4200</v>
      </c>
      <c r="J8" s="3">
        <v>5600</v>
      </c>
      <c r="K8" s="90">
        <v>140</v>
      </c>
      <c r="L8" s="5">
        <v>90</v>
      </c>
      <c r="M8" s="5">
        <v>19.72</v>
      </c>
      <c r="N8" s="3" t="s">
        <v>373</v>
      </c>
    </row>
    <row r="9" spans="2:14" ht="14.4">
      <c r="B9" s="87" t="s">
        <v>572</v>
      </c>
      <c r="C9" s="3" t="s">
        <v>582</v>
      </c>
      <c r="D9" s="3" t="s">
        <v>583</v>
      </c>
      <c r="E9" s="3" t="s">
        <v>339</v>
      </c>
      <c r="F9" s="88" t="s">
        <v>584</v>
      </c>
      <c r="G9" s="7" t="s">
        <v>585</v>
      </c>
      <c r="H9" s="3" t="s">
        <v>576</v>
      </c>
      <c r="I9" s="3">
        <v>5.60</v>
      </c>
      <c r="J9" s="3">
        <v>7500</v>
      </c>
      <c r="K9" s="89">
        <v>200</v>
      </c>
      <c r="L9" s="5">
        <v>88.82</v>
      </c>
      <c r="M9" s="5">
        <v>17.71</v>
      </c>
      <c r="N9" s="5">
        <v>4.27</v>
      </c>
    </row>
    <row r="10" spans="2:14" ht="14.4">
      <c r="B10" s="87" t="s">
        <v>572</v>
      </c>
      <c r="C10" s="3" t="s">
        <v>582</v>
      </c>
      <c r="D10" s="3" t="s">
        <v>583</v>
      </c>
      <c r="E10" s="3" t="s">
        <v>339</v>
      </c>
      <c r="F10" s="88" t="s">
        <v>586</v>
      </c>
      <c r="G10" s="6" t="s">
        <v>587</v>
      </c>
      <c r="H10" s="3" t="s">
        <v>576</v>
      </c>
      <c r="I10" s="3" t="s">
        <v>588</v>
      </c>
      <c r="J10" s="3">
        <v>7500</v>
      </c>
      <c r="K10" s="89">
        <v>200</v>
      </c>
      <c r="L10" s="5">
        <v>90</v>
      </c>
      <c r="M10" s="5">
        <v>19.11</v>
      </c>
      <c r="N10" s="5">
        <v>2.59</v>
      </c>
    </row>
    <row r="11" spans="2:14" ht="14.4">
      <c r="B11" s="87" t="s">
        <v>572</v>
      </c>
      <c r="C11" s="3" t="s">
        <v>582</v>
      </c>
      <c r="D11" s="3" t="s">
        <v>583</v>
      </c>
      <c r="E11" s="3" t="s">
        <v>339</v>
      </c>
      <c r="F11" s="88" t="s">
        <v>586</v>
      </c>
      <c r="G11" s="6" t="s">
        <v>589</v>
      </c>
      <c r="H11" s="3" t="s">
        <v>576</v>
      </c>
      <c r="I11" s="3" t="s">
        <v>588</v>
      </c>
      <c r="J11" s="3">
        <v>7500</v>
      </c>
      <c r="K11" s="89">
        <v>200</v>
      </c>
      <c r="L11" s="5">
        <v>90</v>
      </c>
      <c r="M11" s="5">
        <v>19.11</v>
      </c>
      <c r="N11" s="5">
        <v>2.59</v>
      </c>
    </row>
    <row r="12" spans="2:14" ht="14.4">
      <c r="B12" s="87" t="s">
        <v>572</v>
      </c>
      <c r="C12" s="3" t="s">
        <v>582</v>
      </c>
      <c r="D12" s="3" t="s">
        <v>583</v>
      </c>
      <c r="E12" s="3" t="s">
        <v>339</v>
      </c>
      <c r="F12" s="88" t="s">
        <v>586</v>
      </c>
      <c r="G12" s="6" t="s">
        <v>590</v>
      </c>
      <c r="H12" s="3" t="s">
        <v>576</v>
      </c>
      <c r="I12" s="3" t="s">
        <v>588</v>
      </c>
      <c r="J12" s="3">
        <v>7500</v>
      </c>
      <c r="K12" s="89">
        <v>200</v>
      </c>
      <c r="L12" s="5">
        <v>90</v>
      </c>
      <c r="M12" s="5">
        <v>19.11</v>
      </c>
      <c r="N12" s="5">
        <v>2.59</v>
      </c>
    </row>
    <row r="13" spans="2:14" ht="14.4">
      <c r="B13" s="87" t="s">
        <v>591</v>
      </c>
      <c r="C13" s="3" t="s">
        <v>582</v>
      </c>
      <c r="D13" s="3" t="s">
        <v>583</v>
      </c>
      <c r="E13" s="3" t="s">
        <v>339</v>
      </c>
      <c r="F13" s="91" t="s">
        <v>592</v>
      </c>
      <c r="G13" s="6" t="s">
        <v>593</v>
      </c>
      <c r="H13" s="3" t="s">
        <v>576</v>
      </c>
      <c r="I13" s="3" t="s">
        <v>594</v>
      </c>
      <c r="J13" s="3">
        <v>8000</v>
      </c>
      <c r="K13" s="92">
        <v>217</v>
      </c>
      <c r="L13" s="5">
        <v>101</v>
      </c>
      <c r="M13" s="5">
        <v>20.45</v>
      </c>
      <c r="N13" s="5">
        <v>4.32</v>
      </c>
    </row>
    <row r="14" spans="2:14" ht="14.4">
      <c r="B14" s="87" t="s">
        <v>591</v>
      </c>
      <c r="C14" s="3" t="s">
        <v>582</v>
      </c>
      <c r="D14" s="3" t="s">
        <v>583</v>
      </c>
      <c r="E14" s="3" t="s">
        <v>339</v>
      </c>
      <c r="F14" s="91" t="s">
        <v>592</v>
      </c>
      <c r="G14" s="6" t="s">
        <v>595</v>
      </c>
      <c r="H14" s="3" t="s">
        <v>576</v>
      </c>
      <c r="I14" s="3" t="s">
        <v>594</v>
      </c>
      <c r="J14" s="3">
        <v>8000</v>
      </c>
      <c r="K14" s="92">
        <v>217</v>
      </c>
      <c r="L14" s="5">
        <v>101</v>
      </c>
      <c r="M14" s="5">
        <v>20.45</v>
      </c>
      <c r="N14" s="5">
        <v>4.32</v>
      </c>
    </row>
    <row r="15" spans="2:14" ht="14.4">
      <c r="B15" s="87" t="s">
        <v>591</v>
      </c>
      <c r="C15" s="3" t="s">
        <v>582</v>
      </c>
      <c r="D15" s="3" t="s">
        <v>583</v>
      </c>
      <c r="E15" s="3" t="s">
        <v>339</v>
      </c>
      <c r="F15" s="91" t="s">
        <v>592</v>
      </c>
      <c r="G15" s="6" t="s">
        <v>596</v>
      </c>
      <c r="H15" s="3" t="s">
        <v>576</v>
      </c>
      <c r="I15" s="3" t="s">
        <v>594</v>
      </c>
      <c r="J15" s="3">
        <v>8000</v>
      </c>
      <c r="K15" s="92">
        <v>217</v>
      </c>
      <c r="L15" s="5">
        <v>101</v>
      </c>
      <c r="M15" s="5">
        <v>20.45</v>
      </c>
      <c r="N15" s="5">
        <v>4.32</v>
      </c>
    </row>
    <row r="16" spans="2:14" ht="14.4">
      <c r="B16" s="87" t="s">
        <v>591</v>
      </c>
      <c r="C16" s="3" t="s">
        <v>582</v>
      </c>
      <c r="D16" s="3" t="s">
        <v>573</v>
      </c>
      <c r="E16" s="3" t="s">
        <v>339</v>
      </c>
      <c r="F16" s="88" t="s">
        <v>597</v>
      </c>
      <c r="G16" s="7" t="s">
        <v>598</v>
      </c>
      <c r="H16" s="3" t="s">
        <v>576</v>
      </c>
      <c r="I16" s="3" t="s">
        <v>436</v>
      </c>
      <c r="J16" s="3">
        <v>5600</v>
      </c>
      <c r="K16" s="89">
        <v>140</v>
      </c>
      <c r="L16" s="5">
        <v>84</v>
      </c>
      <c r="M16" s="3" t="s">
        <v>373</v>
      </c>
      <c r="N16" s="3" t="s">
        <v>373</v>
      </c>
    </row>
    <row r="17" spans="2:14" ht="14.4">
      <c r="B17" s="87" t="s">
        <v>591</v>
      </c>
      <c r="C17" s="3" t="s">
        <v>582</v>
      </c>
      <c r="D17" s="3" t="s">
        <v>573</v>
      </c>
      <c r="E17" s="3" t="s">
        <v>339</v>
      </c>
      <c r="F17" s="88" t="s">
        <v>597</v>
      </c>
      <c r="G17" s="7" t="s">
        <v>599</v>
      </c>
      <c r="H17" s="3" t="s">
        <v>576</v>
      </c>
      <c r="I17" s="3" t="s">
        <v>436</v>
      </c>
      <c r="J17" s="3">
        <v>5600</v>
      </c>
      <c r="K17" s="89">
        <v>140</v>
      </c>
      <c r="L17" s="5">
        <v>84</v>
      </c>
      <c r="M17" s="3" t="s">
        <v>373</v>
      </c>
      <c r="N17" s="3" t="s">
        <v>373</v>
      </c>
    </row>
    <row r="18" spans="2:14" ht="14.4">
      <c r="B18" s="87" t="s">
        <v>591</v>
      </c>
      <c r="C18" s="3" t="s">
        <v>582</v>
      </c>
      <c r="D18" s="3" t="s">
        <v>573</v>
      </c>
      <c r="E18" s="3" t="s">
        <v>339</v>
      </c>
      <c r="F18" s="88" t="s">
        <v>600</v>
      </c>
      <c r="G18" s="7" t="s">
        <v>598</v>
      </c>
      <c r="H18" s="3" t="s">
        <v>576</v>
      </c>
      <c r="I18" s="3" t="s">
        <v>436</v>
      </c>
      <c r="J18" s="3">
        <v>5600</v>
      </c>
      <c r="K18" s="89">
        <v>140</v>
      </c>
      <c r="L18" s="5">
        <v>85</v>
      </c>
      <c r="M18" s="3" t="s">
        <v>373</v>
      </c>
      <c r="N18" s="3" t="s">
        <v>373</v>
      </c>
    </row>
    <row r="19" spans="2:14" ht="14.4">
      <c r="B19" s="87" t="s">
        <v>591</v>
      </c>
      <c r="C19" s="3" t="s">
        <v>582</v>
      </c>
      <c r="D19" s="3" t="s">
        <v>573</v>
      </c>
      <c r="E19" s="3" t="s">
        <v>339</v>
      </c>
      <c r="F19" s="88" t="s">
        <v>600</v>
      </c>
      <c r="G19" s="7" t="s">
        <v>599</v>
      </c>
      <c r="H19" s="3" t="s">
        <v>576</v>
      </c>
      <c r="I19" s="3" t="s">
        <v>601</v>
      </c>
      <c r="J19" s="3">
        <v>5600</v>
      </c>
      <c r="K19" s="89">
        <v>140</v>
      </c>
      <c r="L19" s="5">
        <v>85</v>
      </c>
      <c r="M19" s="3" t="s">
        <v>373</v>
      </c>
      <c r="N19" s="3" t="s">
        <v>373</v>
      </c>
    </row>
    <row r="20" spans="2:14" ht="14.4">
      <c r="B20" s="87" t="s">
        <v>591</v>
      </c>
      <c r="C20" s="3" t="s">
        <v>582</v>
      </c>
      <c r="D20" s="3" t="s">
        <v>573</v>
      </c>
      <c r="E20" s="3" t="s">
        <v>339</v>
      </c>
      <c r="F20" s="88" t="s">
        <v>600</v>
      </c>
      <c r="G20" s="7" t="s">
        <v>602</v>
      </c>
      <c r="H20" s="3" t="s">
        <v>576</v>
      </c>
      <c r="I20" s="3" t="s">
        <v>603</v>
      </c>
      <c r="J20" s="3">
        <v>5600</v>
      </c>
      <c r="K20" s="89">
        <v>140</v>
      </c>
      <c r="L20" s="5">
        <v>85</v>
      </c>
      <c r="M20" s="3" t="s">
        <v>373</v>
      </c>
      <c r="N20" s="3" t="s">
        <v>373</v>
      </c>
    </row>
    <row r="21" spans="2:14" ht="14.4">
      <c r="B21" s="87" t="s">
        <v>591</v>
      </c>
      <c r="C21" s="3" t="s">
        <v>582</v>
      </c>
      <c r="D21" s="3" t="s">
        <v>573</v>
      </c>
      <c r="E21" s="3" t="s">
        <v>339</v>
      </c>
      <c r="F21" s="88" t="s">
        <v>600</v>
      </c>
      <c r="G21" s="7" t="s">
        <v>604</v>
      </c>
      <c r="H21" s="3" t="s">
        <v>576</v>
      </c>
      <c r="I21" s="3" t="s">
        <v>436</v>
      </c>
      <c r="J21" s="3">
        <v>5600</v>
      </c>
      <c r="K21" s="89">
        <v>140</v>
      </c>
      <c r="L21" s="5">
        <v>85</v>
      </c>
      <c r="M21" s="3" t="s">
        <v>373</v>
      </c>
      <c r="N21" s="3" t="s">
        <v>373</v>
      </c>
    </row>
    <row r="22" spans="2:14" ht="14.4">
      <c r="B22" s="87" t="s">
        <v>591</v>
      </c>
      <c r="C22" s="3" t="s">
        <v>361</v>
      </c>
      <c r="D22" s="3" t="s">
        <v>573</v>
      </c>
      <c r="E22" s="3" t="s">
        <v>339</v>
      </c>
      <c r="F22" s="88" t="s">
        <v>605</v>
      </c>
      <c r="G22" s="7" t="s">
        <v>598</v>
      </c>
      <c r="H22" s="3" t="s">
        <v>576</v>
      </c>
      <c r="I22" s="3" t="s">
        <v>436</v>
      </c>
      <c r="J22" s="3">
        <v>5600</v>
      </c>
      <c r="K22" s="89">
        <v>140</v>
      </c>
      <c r="L22" s="5" t="s">
        <v>606</v>
      </c>
      <c r="M22" s="5">
        <v>18.90</v>
      </c>
      <c r="N22" s="5">
        <v>2.98</v>
      </c>
    </row>
    <row r="23" spans="2:14" ht="14.4">
      <c r="B23" s="87" t="s">
        <v>591</v>
      </c>
      <c r="C23" s="3" t="s">
        <v>361</v>
      </c>
      <c r="D23" s="3" t="s">
        <v>573</v>
      </c>
      <c r="E23" s="3" t="s">
        <v>339</v>
      </c>
      <c r="F23" s="88" t="s">
        <v>605</v>
      </c>
      <c r="G23" s="7" t="s">
        <v>599</v>
      </c>
      <c r="H23" s="3" t="s">
        <v>576</v>
      </c>
      <c r="I23" s="3" t="s">
        <v>436</v>
      </c>
      <c r="J23" s="3">
        <v>5600</v>
      </c>
      <c r="K23" s="89">
        <v>140</v>
      </c>
      <c r="L23" s="5" t="s">
        <v>607</v>
      </c>
      <c r="M23" s="5">
        <v>18.90</v>
      </c>
      <c r="N23" s="5">
        <v>2.98</v>
      </c>
    </row>
    <row r="24" spans="2:14" ht="14.4">
      <c r="B24" s="87" t="s">
        <v>591</v>
      </c>
      <c r="C24" s="3" t="s">
        <v>582</v>
      </c>
      <c r="D24" s="3" t="s">
        <v>573</v>
      </c>
      <c r="E24" s="3" t="s">
        <v>339</v>
      </c>
      <c r="F24" s="88" t="s">
        <v>608</v>
      </c>
      <c r="G24" s="7" t="s">
        <v>598</v>
      </c>
      <c r="H24" s="3" t="s">
        <v>576</v>
      </c>
      <c r="I24" s="3" t="s">
        <v>609</v>
      </c>
      <c r="J24" s="3">
        <v>6800</v>
      </c>
      <c r="K24" s="89">
        <v>140</v>
      </c>
      <c r="L24" s="5" t="s">
        <v>606</v>
      </c>
      <c r="M24" s="5">
        <v>18.90</v>
      </c>
      <c r="N24" s="5">
        <v>2.98</v>
      </c>
    </row>
    <row r="25" spans="2:14" ht="14.4">
      <c r="B25" s="87" t="s">
        <v>591</v>
      </c>
      <c r="C25" s="3" t="s">
        <v>582</v>
      </c>
      <c r="D25" s="3" t="s">
        <v>573</v>
      </c>
      <c r="E25" s="3" t="s">
        <v>339</v>
      </c>
      <c r="F25" s="88" t="s">
        <v>608</v>
      </c>
      <c r="G25" s="7" t="s">
        <v>599</v>
      </c>
      <c r="H25" s="3" t="s">
        <v>576</v>
      </c>
      <c r="I25" s="3" t="s">
        <v>609</v>
      </c>
      <c r="J25" s="3">
        <v>6800</v>
      </c>
      <c r="K25" s="89">
        <v>140</v>
      </c>
      <c r="L25" s="5" t="s">
        <v>606</v>
      </c>
      <c r="M25" s="5">
        <v>18.90</v>
      </c>
      <c r="N25" s="5">
        <v>2.98</v>
      </c>
    </row>
    <row r="26" spans="2:14" ht="14.4">
      <c r="B26" s="87" t="s">
        <v>591</v>
      </c>
      <c r="C26" s="3" t="s">
        <v>336</v>
      </c>
      <c r="D26" s="3" t="s">
        <v>573</v>
      </c>
      <c r="E26" s="3" t="s">
        <v>339</v>
      </c>
      <c r="F26" s="88" t="s">
        <v>610</v>
      </c>
      <c r="G26" s="7" t="s">
        <v>598</v>
      </c>
      <c r="H26" s="3" t="s">
        <v>576</v>
      </c>
      <c r="I26" s="3" t="s">
        <v>609</v>
      </c>
      <c r="J26" s="3">
        <v>6800</v>
      </c>
      <c r="K26" s="89">
        <v>140</v>
      </c>
      <c r="L26" s="5" t="s">
        <v>606</v>
      </c>
      <c r="M26" s="5">
        <v>18.90</v>
      </c>
      <c r="N26" s="5">
        <v>2.98</v>
      </c>
    </row>
    <row r="27" spans="2:14" ht="14.4">
      <c r="B27" s="87" t="s">
        <v>591</v>
      </c>
      <c r="C27" s="3" t="s">
        <v>336</v>
      </c>
      <c r="D27" s="3" t="s">
        <v>573</v>
      </c>
      <c r="E27" s="3" t="s">
        <v>339</v>
      </c>
      <c r="F27" s="88" t="s">
        <v>610</v>
      </c>
      <c r="G27" s="7" t="s">
        <v>599</v>
      </c>
      <c r="H27" s="3" t="s">
        <v>576</v>
      </c>
      <c r="I27" s="3" t="s">
        <v>609</v>
      </c>
      <c r="J27" s="3">
        <v>6800</v>
      </c>
      <c r="K27" s="89">
        <v>140</v>
      </c>
      <c r="L27" s="5" t="s">
        <v>606</v>
      </c>
      <c r="M27" s="5">
        <v>18.90</v>
      </c>
      <c r="N27" s="5">
        <v>2.98</v>
      </c>
    </row>
    <row r="28" spans="2:14" ht="14.4">
      <c r="B28" s="87" t="s">
        <v>611</v>
      </c>
      <c r="C28" s="3" t="s">
        <v>361</v>
      </c>
      <c r="D28" s="3" t="s">
        <v>612</v>
      </c>
      <c r="E28" s="3" t="s">
        <v>339</v>
      </c>
      <c r="F28" s="88" t="s">
        <v>613</v>
      </c>
      <c r="G28" s="3" t="s">
        <v>373</v>
      </c>
      <c r="H28" s="3" t="s">
        <v>614</v>
      </c>
      <c r="I28" s="3">
        <v>28.80</v>
      </c>
      <c r="J28" s="3">
        <v>38700</v>
      </c>
      <c r="K28" s="89">
        <v>120</v>
      </c>
      <c r="L28" s="3" t="s">
        <v>373</v>
      </c>
      <c r="M28" s="3" t="s">
        <v>373</v>
      </c>
      <c r="N28" s="3" t="s">
        <v>373</v>
      </c>
    </row>
    <row r="29" spans="2:14" ht="14.4">
      <c r="B29" s="87" t="s">
        <v>611</v>
      </c>
      <c r="C29" s="3" t="s">
        <v>582</v>
      </c>
      <c r="D29" s="3" t="s">
        <v>573</v>
      </c>
      <c r="E29" s="3" t="s">
        <v>339</v>
      </c>
      <c r="F29" s="88" t="s">
        <v>615</v>
      </c>
      <c r="G29" s="3" t="s">
        <v>373</v>
      </c>
      <c r="H29" s="3" t="s">
        <v>373</v>
      </c>
      <c r="I29" s="3" t="s">
        <v>373</v>
      </c>
      <c r="J29" s="3" t="s">
        <v>373</v>
      </c>
      <c r="K29" s="89" t="s">
        <v>373</v>
      </c>
      <c r="L29" s="5">
        <v>92</v>
      </c>
      <c r="M29" s="5">
        <v>35.23</v>
      </c>
      <c r="N29" s="5"/>
    </row>
    <row r="30" spans="2:14" ht="14.4">
      <c r="B30" s="87" t="s">
        <v>611</v>
      </c>
      <c r="C30" s="3" t="s">
        <v>336</v>
      </c>
      <c r="D30" s="3" t="s">
        <v>573</v>
      </c>
      <c r="E30" s="3" t="s">
        <v>339</v>
      </c>
      <c r="F30" s="7" t="s">
        <v>616</v>
      </c>
      <c r="G30" s="3" t="s">
        <v>373</v>
      </c>
      <c r="H30" s="3" t="s">
        <v>373</v>
      </c>
      <c r="I30" s="3">
        <v>3.20</v>
      </c>
      <c r="J30" s="3">
        <v>4500</v>
      </c>
      <c r="K30" s="92">
        <v>140</v>
      </c>
      <c r="L30" s="3" t="s">
        <v>373</v>
      </c>
      <c r="M30" s="3" t="s">
        <v>373</v>
      </c>
      <c r="N30" s="3" t="s">
        <v>373</v>
      </c>
    </row>
    <row r="31" spans="2:14" ht="14.4">
      <c r="B31" s="87" t="s">
        <v>617</v>
      </c>
      <c r="C31" s="3" t="s">
        <v>582</v>
      </c>
      <c r="D31" s="3" t="s">
        <v>573</v>
      </c>
      <c r="E31" s="3" t="s">
        <v>339</v>
      </c>
      <c r="F31" s="88" t="s">
        <v>618</v>
      </c>
      <c r="G31" s="7" t="s">
        <v>619</v>
      </c>
      <c r="H31" s="3" t="s">
        <v>373</v>
      </c>
      <c r="I31" s="3" t="s">
        <v>620</v>
      </c>
      <c r="J31" s="3">
        <v>6000</v>
      </c>
      <c r="K31" s="89" t="s">
        <v>373</v>
      </c>
      <c r="L31" s="5" t="s">
        <v>621</v>
      </c>
      <c r="M31" s="5">
        <v>23.16</v>
      </c>
      <c r="N31" s="5">
        <v>3.12</v>
      </c>
    </row>
    <row r="32" spans="2:14" ht="30" customHeight="1">
      <c r="B32" s="87" t="s">
        <v>617</v>
      </c>
      <c r="C32" s="3" t="s">
        <v>582</v>
      </c>
      <c r="D32" s="3" t="s">
        <v>573</v>
      </c>
      <c r="E32" s="3" t="s">
        <v>339</v>
      </c>
      <c r="F32" s="88" t="s">
        <v>622</v>
      </c>
      <c r="G32" s="3" t="s">
        <v>373</v>
      </c>
      <c r="H32" s="3" t="s">
        <v>373</v>
      </c>
      <c r="I32" s="3" t="s">
        <v>623</v>
      </c>
      <c r="J32" s="3" t="s">
        <v>624</v>
      </c>
      <c r="K32" s="89" t="s">
        <v>373</v>
      </c>
      <c r="L32" s="3" t="s">
        <v>373</v>
      </c>
      <c r="M32" s="5">
        <v>22.30</v>
      </c>
      <c r="N32" s="3" t="s">
        <v>373</v>
      </c>
    </row>
    <row r="33" spans="2:14" ht="30" customHeight="1">
      <c r="B33" s="87" t="s">
        <v>617</v>
      </c>
      <c r="C33" s="3" t="s">
        <v>336</v>
      </c>
      <c r="D33" s="3" t="s">
        <v>573</v>
      </c>
      <c r="E33" s="3" t="s">
        <v>339</v>
      </c>
      <c r="F33" s="88" t="s">
        <v>625</v>
      </c>
      <c r="G33" s="3" t="s">
        <v>373</v>
      </c>
      <c r="H33" s="3" t="s">
        <v>373</v>
      </c>
      <c r="I33" s="3" t="s">
        <v>626</v>
      </c>
      <c r="J33" s="3" t="s">
        <v>627</v>
      </c>
      <c r="K33" s="89" t="s">
        <v>373</v>
      </c>
      <c r="L33" s="5">
        <v>124</v>
      </c>
      <c r="M33" s="5">
        <v>21</v>
      </c>
      <c r="N33" s="5">
        <v>3</v>
      </c>
    </row>
    <row r="34" spans="2:14" ht="30" customHeight="1">
      <c r="B34" s="87" t="s">
        <v>617</v>
      </c>
      <c r="C34" s="3" t="s">
        <v>336</v>
      </c>
      <c r="D34" s="3" t="s">
        <v>573</v>
      </c>
      <c r="E34" s="3" t="s">
        <v>339</v>
      </c>
      <c r="F34" s="88" t="s">
        <v>628</v>
      </c>
      <c r="G34" s="3" t="s">
        <v>373</v>
      </c>
      <c r="H34" s="3" t="s">
        <v>373</v>
      </c>
      <c r="I34" s="3" t="s">
        <v>629</v>
      </c>
      <c r="J34" s="3" t="s">
        <v>630</v>
      </c>
      <c r="K34" s="89" t="s">
        <v>373</v>
      </c>
      <c r="L34" s="3" t="s">
        <v>373</v>
      </c>
      <c r="M34" s="5" t="s">
        <v>631</v>
      </c>
      <c r="N34" s="3" t="s">
        <v>373</v>
      </c>
    </row>
    <row r="35" spans="2:14" ht="30" customHeight="1">
      <c r="B35" s="87" t="s">
        <v>617</v>
      </c>
      <c r="C35" s="3" t="s">
        <v>361</v>
      </c>
      <c r="D35" s="3" t="s">
        <v>573</v>
      </c>
      <c r="E35" s="3" t="s">
        <v>339</v>
      </c>
      <c r="F35" s="88" t="s">
        <v>632</v>
      </c>
      <c r="G35" s="3" t="s">
        <v>373</v>
      </c>
      <c r="H35" s="3" t="s">
        <v>373</v>
      </c>
      <c r="I35" s="3" t="s">
        <v>633</v>
      </c>
      <c r="J35" s="3" t="s">
        <v>634</v>
      </c>
      <c r="K35" s="89" t="s">
        <v>373</v>
      </c>
      <c r="L35" s="3" t="s">
        <v>373</v>
      </c>
      <c r="M35" s="5">
        <v>22.30</v>
      </c>
      <c r="N35" s="3" t="s">
        <v>373</v>
      </c>
    </row>
    <row r="36" spans="2:14" ht="14.7" customHeight="1">
      <c r="B36" s="87" t="s">
        <v>617</v>
      </c>
      <c r="C36" s="3" t="s">
        <v>336</v>
      </c>
      <c r="D36" s="3" t="s">
        <v>573</v>
      </c>
      <c r="E36" s="3" t="s">
        <v>339</v>
      </c>
      <c r="F36" s="88" t="s">
        <v>635</v>
      </c>
      <c r="G36" s="3" t="s">
        <v>373</v>
      </c>
      <c r="H36" s="3" t="s">
        <v>373</v>
      </c>
      <c r="I36" s="3" t="s">
        <v>404</v>
      </c>
      <c r="J36" s="3">
        <v>3000</v>
      </c>
      <c r="K36" s="89" t="s">
        <v>373</v>
      </c>
      <c r="L36" s="5">
        <v>175</v>
      </c>
      <c r="M36" s="5">
        <v>22.05</v>
      </c>
      <c r="N36" s="5">
        <v>3.27</v>
      </c>
    </row>
    <row r="37" spans="2:14" ht="14.4">
      <c r="B37" s="87" t="s">
        <v>636</v>
      </c>
      <c r="C37" s="3" t="s">
        <v>582</v>
      </c>
      <c r="D37" s="3" t="s">
        <v>573</v>
      </c>
      <c r="E37" s="3" t="s">
        <v>339</v>
      </c>
      <c r="F37" s="88" t="s">
        <v>637</v>
      </c>
      <c r="G37" s="6" t="s">
        <v>638</v>
      </c>
      <c r="H37" s="3" t="s">
        <v>576</v>
      </c>
      <c r="I37" s="3" t="s">
        <v>639</v>
      </c>
      <c r="J37" s="3">
        <v>8600</v>
      </c>
      <c r="K37" s="89">
        <v>201</v>
      </c>
      <c r="L37" s="5">
        <v>97</v>
      </c>
      <c r="M37" s="5">
        <v>20.30</v>
      </c>
      <c r="N37" s="5">
        <v>2.98</v>
      </c>
    </row>
    <row r="38" spans="2:14" ht="14.4">
      <c r="B38" s="87" t="s">
        <v>636</v>
      </c>
      <c r="C38" s="3" t="s">
        <v>582</v>
      </c>
      <c r="D38" s="3" t="s">
        <v>573</v>
      </c>
      <c r="E38" s="3" t="s">
        <v>339</v>
      </c>
      <c r="F38" s="88" t="s">
        <v>637</v>
      </c>
      <c r="G38" s="6" t="s">
        <v>640</v>
      </c>
      <c r="H38" s="3" t="s">
        <v>576</v>
      </c>
      <c r="I38" s="3" t="s">
        <v>639</v>
      </c>
      <c r="J38" s="3">
        <v>8600</v>
      </c>
      <c r="K38" s="89">
        <v>201</v>
      </c>
      <c r="L38" s="5">
        <v>97</v>
      </c>
      <c r="M38" s="5">
        <v>20.30</v>
      </c>
      <c r="N38" s="5">
        <v>2.98</v>
      </c>
    </row>
    <row r="39" spans="2:14" ht="14.7" customHeight="1">
      <c r="B39" s="87" t="s">
        <v>636</v>
      </c>
      <c r="C39" s="3" t="s">
        <v>582</v>
      </c>
      <c r="D39" s="3" t="s">
        <v>573</v>
      </c>
      <c r="E39" s="3" t="s">
        <v>339</v>
      </c>
      <c r="F39" s="88" t="s">
        <v>637</v>
      </c>
      <c r="G39" s="6" t="s">
        <v>641</v>
      </c>
      <c r="H39" s="3" t="s">
        <v>576</v>
      </c>
      <c r="I39" s="3" t="s">
        <v>639</v>
      </c>
      <c r="J39" s="3">
        <v>8600</v>
      </c>
      <c r="K39" s="89">
        <v>201</v>
      </c>
      <c r="L39" s="5">
        <v>97</v>
      </c>
      <c r="M39" s="5">
        <v>20.30</v>
      </c>
      <c r="N39" s="5">
        <v>2.98</v>
      </c>
    </row>
    <row r="40" spans="2:14" ht="14.7" customHeight="1">
      <c r="B40" s="87" t="s">
        <v>636</v>
      </c>
      <c r="C40" s="3" t="s">
        <v>361</v>
      </c>
      <c r="D40" s="3" t="s">
        <v>573</v>
      </c>
      <c r="E40" s="3" t="s">
        <v>339</v>
      </c>
      <c r="F40" s="88" t="s">
        <v>642</v>
      </c>
      <c r="G40" s="6" t="s">
        <v>643</v>
      </c>
      <c r="H40" s="3" t="s">
        <v>576</v>
      </c>
      <c r="I40" s="3" t="s">
        <v>644</v>
      </c>
      <c r="J40" s="3">
        <v>8600</v>
      </c>
      <c r="K40" s="89">
        <v>140</v>
      </c>
      <c r="L40" s="5">
        <v>87</v>
      </c>
      <c r="M40" s="5">
        <v>19.58</v>
      </c>
      <c r="N40" s="5">
        <v>3</v>
      </c>
    </row>
    <row r="41" spans="2:14" ht="14.4">
      <c r="B41" s="87" t="s">
        <v>636</v>
      </c>
      <c r="C41" s="3" t="s">
        <v>361</v>
      </c>
      <c r="D41" s="3" t="s">
        <v>573</v>
      </c>
      <c r="E41" s="3" t="s">
        <v>339</v>
      </c>
      <c r="F41" s="88" t="s">
        <v>645</v>
      </c>
      <c r="G41" s="6" t="s">
        <v>646</v>
      </c>
      <c r="H41" s="3" t="s">
        <v>576</v>
      </c>
      <c r="I41" s="3" t="s">
        <v>647</v>
      </c>
      <c r="J41" s="3">
        <v>8600</v>
      </c>
      <c r="K41" s="89">
        <v>140</v>
      </c>
      <c r="L41" s="5" t="s">
        <v>648</v>
      </c>
      <c r="M41" s="5">
        <v>19.58</v>
      </c>
      <c r="N41" s="5" t="s">
        <v>373</v>
      </c>
    </row>
    <row r="42" spans="2:14" ht="14.4">
      <c r="B42" s="87" t="s">
        <v>636</v>
      </c>
      <c r="C42" s="3" t="s">
        <v>361</v>
      </c>
      <c r="D42" s="3" t="s">
        <v>573</v>
      </c>
      <c r="E42" s="3" t="s">
        <v>339</v>
      </c>
      <c r="F42" s="88" t="s">
        <v>645</v>
      </c>
      <c r="G42" s="6" t="s">
        <v>649</v>
      </c>
      <c r="H42" s="3" t="s">
        <v>576</v>
      </c>
      <c r="I42" s="3" t="s">
        <v>647</v>
      </c>
      <c r="J42" s="3">
        <v>8600</v>
      </c>
      <c r="K42" s="89">
        <v>140</v>
      </c>
      <c r="L42" s="5" t="s">
        <v>648</v>
      </c>
      <c r="M42" s="5">
        <v>19.58</v>
      </c>
      <c r="N42" s="5" t="s">
        <v>373</v>
      </c>
    </row>
    <row r="43" spans="2:14" ht="14.4">
      <c r="B43" s="87" t="s">
        <v>636</v>
      </c>
      <c r="C43" s="3" t="s">
        <v>361</v>
      </c>
      <c r="D43" s="3" t="s">
        <v>573</v>
      </c>
      <c r="E43" s="3" t="s">
        <v>339</v>
      </c>
      <c r="F43" s="88" t="s">
        <v>645</v>
      </c>
      <c r="G43" s="11" t="s">
        <v>650</v>
      </c>
      <c r="H43" s="3" t="s">
        <v>576</v>
      </c>
      <c r="I43" s="3" t="s">
        <v>594</v>
      </c>
      <c r="J43" s="3">
        <v>8060</v>
      </c>
      <c r="K43" s="89" t="s">
        <v>373</v>
      </c>
      <c r="L43" s="5" t="s">
        <v>648</v>
      </c>
      <c r="M43" s="5">
        <v>19.58</v>
      </c>
      <c r="N43" s="5" t="s">
        <v>373</v>
      </c>
    </row>
    <row r="44" spans="2:14" ht="14.4">
      <c r="B44" s="87" t="s">
        <v>636</v>
      </c>
      <c r="C44" s="3" t="s">
        <v>361</v>
      </c>
      <c r="D44" s="3" t="s">
        <v>573</v>
      </c>
      <c r="E44" s="3" t="s">
        <v>339</v>
      </c>
      <c r="F44" s="88" t="s">
        <v>645</v>
      </c>
      <c r="G44" s="11" t="s">
        <v>651</v>
      </c>
      <c r="H44" s="3" t="s">
        <v>576</v>
      </c>
      <c r="I44" s="3" t="s">
        <v>436</v>
      </c>
      <c r="J44" s="3">
        <v>5630</v>
      </c>
      <c r="K44" s="89" t="s">
        <v>373</v>
      </c>
      <c r="L44" s="5" t="s">
        <v>648</v>
      </c>
      <c r="M44" s="5">
        <v>19.58</v>
      </c>
      <c r="N44" s="5" t="s">
        <v>373</v>
      </c>
    </row>
    <row r="45" spans="2:14" ht="14.4">
      <c r="B45" s="87" t="s">
        <v>636</v>
      </c>
      <c r="C45" s="3" t="s">
        <v>582</v>
      </c>
      <c r="D45" s="3" t="s">
        <v>573</v>
      </c>
      <c r="E45" s="3" t="s">
        <v>339</v>
      </c>
      <c r="F45" s="88" t="s">
        <v>652</v>
      </c>
      <c r="G45" s="6" t="s">
        <v>653</v>
      </c>
      <c r="H45" s="3" t="s">
        <v>576</v>
      </c>
      <c r="I45" s="3" t="s">
        <v>639</v>
      </c>
      <c r="J45" s="3">
        <v>8600</v>
      </c>
      <c r="K45" s="89" t="s">
        <v>373</v>
      </c>
      <c r="L45" s="5" t="s">
        <v>648</v>
      </c>
      <c r="M45" s="5">
        <v>19.58</v>
      </c>
      <c r="N45" s="5" t="s">
        <v>373</v>
      </c>
    </row>
    <row r="46" spans="2:14" ht="14.4">
      <c r="B46" s="87" t="s">
        <v>636</v>
      </c>
      <c r="C46" s="3" t="s">
        <v>582</v>
      </c>
      <c r="D46" s="3" t="s">
        <v>573</v>
      </c>
      <c r="E46" s="3" t="s">
        <v>339</v>
      </c>
      <c r="F46" s="88" t="s">
        <v>654</v>
      </c>
      <c r="G46" s="6" t="s">
        <v>655</v>
      </c>
      <c r="H46" s="3" t="s">
        <v>576</v>
      </c>
      <c r="I46" s="3" t="s">
        <v>644</v>
      </c>
      <c r="J46" s="3">
        <v>8600</v>
      </c>
      <c r="K46" s="89">
        <v>230</v>
      </c>
      <c r="L46" s="5">
        <v>86</v>
      </c>
      <c r="M46" s="5" t="s">
        <v>373</v>
      </c>
      <c r="N46" s="5" t="s">
        <v>373</v>
      </c>
    </row>
    <row r="47" spans="2:14" ht="14.4">
      <c r="B47" s="87" t="s">
        <v>636</v>
      </c>
      <c r="C47" s="3" t="s">
        <v>582</v>
      </c>
      <c r="D47" s="3" t="s">
        <v>573</v>
      </c>
      <c r="E47" s="3" t="s">
        <v>339</v>
      </c>
      <c r="F47" s="88" t="s">
        <v>656</v>
      </c>
      <c r="G47" s="6" t="s">
        <v>657</v>
      </c>
      <c r="H47" s="3" t="s">
        <v>576</v>
      </c>
      <c r="I47" s="3" t="s">
        <v>647</v>
      </c>
      <c r="J47" s="3">
        <v>8600</v>
      </c>
      <c r="K47" s="89">
        <v>230</v>
      </c>
      <c r="L47" s="5">
        <v>87</v>
      </c>
      <c r="M47" s="5">
        <v>19.58</v>
      </c>
      <c r="N47" s="5" t="s">
        <v>373</v>
      </c>
    </row>
    <row r="48" spans="2:14" ht="14.4">
      <c r="B48" s="87" t="s">
        <v>636</v>
      </c>
      <c r="C48" s="3" t="s">
        <v>582</v>
      </c>
      <c r="D48" s="3" t="s">
        <v>573</v>
      </c>
      <c r="E48" s="3" t="s">
        <v>339</v>
      </c>
      <c r="F48" s="88" t="s">
        <v>656</v>
      </c>
      <c r="G48" s="6" t="s">
        <v>658</v>
      </c>
      <c r="H48" s="3" t="s">
        <v>576</v>
      </c>
      <c r="I48" s="3" t="s">
        <v>647</v>
      </c>
      <c r="J48" s="3">
        <v>8600</v>
      </c>
      <c r="K48" s="89">
        <v>230</v>
      </c>
      <c r="L48" s="5">
        <v>87</v>
      </c>
      <c r="M48" s="5">
        <v>19.58</v>
      </c>
      <c r="N48" s="3" t="s">
        <v>373</v>
      </c>
    </row>
    <row r="49" spans="2:14" ht="14.4">
      <c r="B49" s="87" t="s">
        <v>636</v>
      </c>
      <c r="C49" s="3" t="s">
        <v>582</v>
      </c>
      <c r="D49" s="3" t="s">
        <v>573</v>
      </c>
      <c r="E49" s="3" t="s">
        <v>536</v>
      </c>
      <c r="F49" s="93" t="s">
        <v>659</v>
      </c>
      <c r="G49" s="6" t="s">
        <v>660</v>
      </c>
      <c r="H49" s="3" t="s">
        <v>661</v>
      </c>
      <c r="I49" s="3" t="s">
        <v>662</v>
      </c>
      <c r="J49" s="3">
        <v>1208</v>
      </c>
      <c r="K49" s="89">
        <v>90</v>
      </c>
      <c r="L49" s="5">
        <v>112</v>
      </c>
      <c r="M49" s="5">
        <v>68.89</v>
      </c>
      <c r="N49" s="5">
        <v>4.20</v>
      </c>
    </row>
    <row r="50" spans="2:14" ht="14.4">
      <c r="B50" s="87" t="s">
        <v>636</v>
      </c>
      <c r="C50" s="3" t="s">
        <v>582</v>
      </c>
      <c r="D50" s="3" t="s">
        <v>573</v>
      </c>
      <c r="E50" s="3" t="s">
        <v>339</v>
      </c>
      <c r="F50" s="88" t="s">
        <v>663</v>
      </c>
      <c r="G50" s="11" t="s">
        <v>651</v>
      </c>
      <c r="H50" s="3" t="s">
        <v>576</v>
      </c>
      <c r="I50" s="3" t="s">
        <v>373</v>
      </c>
      <c r="J50" s="3">
        <v>7000</v>
      </c>
      <c r="K50" s="89">
        <v>160</v>
      </c>
      <c r="L50" s="5" t="s">
        <v>373</v>
      </c>
      <c r="M50" s="5">
        <v>18.98</v>
      </c>
      <c r="N50" s="5">
        <v>4.20</v>
      </c>
    </row>
    <row r="51" spans="2:14" ht="14.4">
      <c r="B51" s="87" t="s">
        <v>636</v>
      </c>
      <c r="C51" s="3" t="s">
        <v>582</v>
      </c>
      <c r="D51" s="3" t="s">
        <v>573</v>
      </c>
      <c r="E51" s="3" t="s">
        <v>339</v>
      </c>
      <c r="F51" s="88" t="s">
        <v>663</v>
      </c>
      <c r="G51" s="11" t="s">
        <v>650</v>
      </c>
      <c r="H51" s="3" t="s">
        <v>576</v>
      </c>
      <c r="I51" s="3" t="s">
        <v>373</v>
      </c>
      <c r="J51" s="3">
        <v>7000</v>
      </c>
      <c r="K51" s="89">
        <v>200</v>
      </c>
      <c r="L51" s="5" t="s">
        <v>373</v>
      </c>
      <c r="M51" s="5">
        <v>18.98</v>
      </c>
      <c r="N51" s="5">
        <v>4.20</v>
      </c>
    </row>
    <row r="52" spans="2:14" ht="14.4">
      <c r="B52" s="86" t="s">
        <v>636</v>
      </c>
      <c r="C52" s="94" t="s">
        <v>582</v>
      </c>
      <c r="D52" s="94" t="s">
        <v>573</v>
      </c>
      <c r="E52" s="3" t="s">
        <v>339</v>
      </c>
      <c r="F52" s="95" t="s">
        <v>663</v>
      </c>
      <c r="G52" s="96" t="s">
        <v>664</v>
      </c>
      <c r="H52" s="94" t="s">
        <v>576</v>
      </c>
      <c r="I52" s="94" t="s">
        <v>639</v>
      </c>
      <c r="J52" s="94">
        <v>8600</v>
      </c>
      <c r="K52" s="97">
        <v>230</v>
      </c>
      <c r="L52" s="5" t="s">
        <v>373</v>
      </c>
      <c r="M52" s="5">
        <v>18.98</v>
      </c>
      <c r="N52" s="5">
        <v>4.20</v>
      </c>
    </row>
    <row r="53" spans="2:14" ht="14.4">
      <c r="B53" s="86" t="s">
        <v>636</v>
      </c>
      <c r="C53" s="94" t="s">
        <v>582</v>
      </c>
      <c r="D53" s="94" t="s">
        <v>573</v>
      </c>
      <c r="E53" s="94" t="s">
        <v>339</v>
      </c>
      <c r="F53" s="95" t="s">
        <v>663</v>
      </c>
      <c r="G53" s="96" t="s">
        <v>665</v>
      </c>
      <c r="H53" s="94" t="s">
        <v>576</v>
      </c>
      <c r="I53" s="94" t="s">
        <v>639</v>
      </c>
      <c r="J53" s="94">
        <v>8600</v>
      </c>
      <c r="K53" s="97">
        <v>230</v>
      </c>
      <c r="L53" s="5" t="s">
        <v>373</v>
      </c>
      <c r="M53" s="5">
        <v>18.98</v>
      </c>
      <c r="N53" s="5">
        <v>4.20</v>
      </c>
    </row>
    <row r="55" spans="2:15" ht="30.6" customHeight="1">
      <c r="B55" s="232" t="s">
        <v>564</v>
      </c>
      <c r="C55" s="232"/>
      <c r="D55" s="232"/>
      <c r="E55" s="232"/>
      <c r="F55" s="232"/>
      <c r="G55" s="232"/>
      <c r="H55" s="232"/>
      <c r="I55" s="232"/>
      <c r="J55" s="232"/>
      <c r="K55" s="232"/>
      <c r="L55" s="232"/>
      <c r="M55" s="232"/>
      <c r="N55" s="232"/>
      <c r="O55" s="180"/>
    </row>
    <row r="82" spans="7:8" ht="14.4">
      <c r="G82" s="8"/>
      <c r="H82" s="8"/>
    </row>
    <row r="83" spans="2:8" ht="14.4" hidden="1">
      <c r="B83" s="2" t="s">
        <v>666</v>
      </c>
      <c r="G83" s="8"/>
      <c r="H83" s="8"/>
    </row>
    <row r="84" ht="14.4" hidden="1"/>
    <row r="85" spans="2:2" ht="14.4" hidden="1">
      <c r="B85" s="4"/>
    </row>
    <row r="86" spans="2:2" ht="14.4" hidden="1">
      <c r="B86" s="2" t="s">
        <v>667</v>
      </c>
    </row>
    <row r="87" spans="2:2" ht="28.8" hidden="1">
      <c r="B87" s="2" t="s">
        <v>668</v>
      </c>
    </row>
    <row r="88" spans="2:2" ht="14.4" hidden="1">
      <c r="B88" s="2" t="s">
        <v>669</v>
      </c>
    </row>
    <row r="89" spans="2:2" ht="14.4" hidden="1">
      <c r="B89" s="2" t="s">
        <v>670</v>
      </c>
    </row>
    <row r="90" spans="2:2" ht="14.4" hidden="1">
      <c r="B90" s="2" t="s">
        <v>671</v>
      </c>
    </row>
    <row r="91" spans="2:2" ht="14.4" hidden="1">
      <c r="B91" s="2" t="s">
        <v>672</v>
      </c>
    </row>
    <row r="92" spans="2:2" ht="14.4" hidden="1">
      <c r="B92" s="2" t="s">
        <v>673</v>
      </c>
    </row>
    <row r="93" spans="2:2" ht="14.4" hidden="1">
      <c r="B93" s="2" t="s">
        <v>674</v>
      </c>
    </row>
    <row r="94" spans="2:2" ht="14.4" hidden="1">
      <c r="B94" s="2" t="s">
        <v>675</v>
      </c>
    </row>
    <row r="95" spans="2:2" ht="14.4" hidden="1">
      <c r="B95" s="2" t="s">
        <v>676</v>
      </c>
    </row>
    <row r="96" spans="2:2" ht="28.8" hidden="1">
      <c r="B96" s="2" t="s">
        <v>677</v>
      </c>
    </row>
    <row r="97" spans="2:2" ht="28.8" hidden="1">
      <c r="B97" s="2" t="s">
        <v>678</v>
      </c>
    </row>
    <row r="98" spans="2:2" ht="28.8" hidden="1">
      <c r="B98" s="2" t="s">
        <v>679</v>
      </c>
    </row>
    <row r="99" ht="14.4" hidden="1"/>
  </sheetData>
  <mergeCells count="2">
    <mergeCell ref="C2:N2"/>
    <mergeCell ref="B55:N55"/>
  </mergeCells>
  <dataValidations count="1">
    <dataValidation type="list" allowBlank="1" showInputMessage="1" showErrorMessage="1" sqref="E4:E53">
      <formula1>"Eléctrico, Hidrógeno Verde"</formula1>
    </dataValidation>
  </dataValidations>
  <pageMargins left="0.7" right="0.7" top="0.75" bottom="0.75" header="0.3" footer="0.3"/>
  <pageSetup orientation="portrait" paperSize="9" r:id="rId3"/>
  <drawing r:id="rId2"/>
  <tableParts>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A7CB77-3CB5-4A01-B7EA-CCDBA9FF1D24}">
  <sheetPr codeName="Hoja9">
    <tabColor rgb="FFFFB9B9"/>
  </sheetPr>
  <dimension ref="A2:O136"/>
  <sheetViews>
    <sheetView showGridLines="0" showRowColHeaders="0" zoomScale="70" zoomScaleNormal="70" workbookViewId="0" topLeftCell="A1">
      <selection pane="topLeft" activeCell="C7" sqref="C7"/>
    </sheetView>
  </sheetViews>
  <sheetFormatPr defaultColWidth="11.444285714285714" defaultRowHeight="14.4"/>
  <cols>
    <col min="1" max="1" width="1.7142857142857142" style="24" customWidth="1"/>
    <col min="2" max="2" width="16.285714285714285" style="2" customWidth="1"/>
    <col min="3" max="3" width="20.285714285714285" style="2" customWidth="1"/>
    <col min="4" max="4" width="31.285714285714285" style="2" customWidth="1"/>
    <col min="5" max="5" width="18.285714285714285" style="8" customWidth="1"/>
    <col min="6" max="6" width="19.714285714285715" style="8" customWidth="1"/>
    <col min="7" max="7" width="56.57142857142857" style="8" customWidth="1"/>
    <col min="8" max="8" width="75" style="2" customWidth="1"/>
    <col min="9" max="9" width="102.42857142857143" style="2" customWidth="1"/>
    <col min="10" max="11" width="15.714285714285714" style="2" customWidth="1"/>
    <col min="12" max="12" width="33.42857142857143" style="2" customWidth="1"/>
    <col min="13" max="13" width="57.42857142857143" style="4" customWidth="1"/>
    <col min="14" max="16384" width="11.428571428571429" style="4"/>
  </cols>
  <sheetData>
    <row r="1" ht="9" customHeight="1" thickBot="1"/>
    <row r="2" spans="2:15" s="22" customFormat="1" ht="102" customHeight="1" thickBot="1">
      <c r="B2" s="318"/>
      <c r="C2" s="319"/>
      <c r="D2" s="320" t="s">
        <v>680</v>
      </c>
      <c r="E2" s="288"/>
      <c r="F2" s="288"/>
      <c r="G2" s="288"/>
      <c r="H2" s="288"/>
      <c r="I2" s="288"/>
      <c r="J2" s="288"/>
      <c r="K2" s="288"/>
      <c r="L2" s="288"/>
      <c r="M2" s="289"/>
      <c r="N2" s="135"/>
      <c r="O2" s="135"/>
    </row>
    <row r="3" spans="1:13" s="33" customFormat="1" ht="61.95" customHeight="1">
      <c r="A3" s="34"/>
      <c r="B3" s="173" t="s">
        <v>320</v>
      </c>
      <c r="C3" s="160" t="s">
        <v>321</v>
      </c>
      <c r="D3" s="160" t="s">
        <v>323</v>
      </c>
      <c r="E3" s="160" t="s">
        <v>324</v>
      </c>
      <c r="F3" s="160" t="s">
        <v>325</v>
      </c>
      <c r="G3" s="160" t="s">
        <v>326</v>
      </c>
      <c r="H3" s="160" t="s">
        <v>327</v>
      </c>
      <c r="I3" s="160" t="s">
        <v>328</v>
      </c>
      <c r="J3" s="160" t="s">
        <v>329</v>
      </c>
      <c r="K3" s="160" t="s">
        <v>330</v>
      </c>
      <c r="L3" s="160" t="s">
        <v>331</v>
      </c>
      <c r="M3" s="182" t="s">
        <v>681</v>
      </c>
    </row>
    <row r="4" spans="2:13" ht="14.4">
      <c r="B4" s="183" t="s">
        <v>682</v>
      </c>
      <c r="C4" s="154" t="s">
        <v>335</v>
      </c>
      <c r="D4" s="154" t="s">
        <v>362</v>
      </c>
      <c r="E4" s="154" t="s">
        <v>683</v>
      </c>
      <c r="F4" s="154" t="s">
        <v>339</v>
      </c>
      <c r="G4" s="150" t="s">
        <v>684</v>
      </c>
      <c r="H4" s="150" t="s">
        <v>685</v>
      </c>
      <c r="I4" s="150" t="s">
        <v>342</v>
      </c>
      <c r="J4" s="154">
        <v>300</v>
      </c>
      <c r="K4" s="154">
        <v>408</v>
      </c>
      <c r="L4" s="154">
        <v>441</v>
      </c>
      <c r="M4" s="184" t="s">
        <v>686</v>
      </c>
    </row>
    <row r="5" spans="2:13" ht="14.4">
      <c r="B5" s="185" t="s">
        <v>682</v>
      </c>
      <c r="C5" s="3" t="s">
        <v>335</v>
      </c>
      <c r="D5" s="3" t="s">
        <v>362</v>
      </c>
      <c r="E5" s="3" t="s">
        <v>683</v>
      </c>
      <c r="F5" s="3" t="s">
        <v>339</v>
      </c>
      <c r="G5" s="7" t="s">
        <v>687</v>
      </c>
      <c r="H5" s="7" t="s">
        <v>685</v>
      </c>
      <c r="I5" s="7" t="s">
        <v>342</v>
      </c>
      <c r="J5" s="3">
        <v>300</v>
      </c>
      <c r="K5" s="3">
        <v>408</v>
      </c>
      <c r="L5" s="3">
        <v>441</v>
      </c>
      <c r="M5" s="186" t="s">
        <v>686</v>
      </c>
    </row>
    <row r="6" spans="1:13" ht="14.4">
      <c r="A6" s="25"/>
      <c r="B6" s="185" t="s">
        <v>682</v>
      </c>
      <c r="C6" s="3" t="s">
        <v>335</v>
      </c>
      <c r="D6" s="3" t="s">
        <v>362</v>
      </c>
      <c r="E6" s="3" t="s">
        <v>683</v>
      </c>
      <c r="F6" s="3" t="s">
        <v>339</v>
      </c>
      <c r="G6" s="7" t="s">
        <v>688</v>
      </c>
      <c r="H6" s="7" t="s">
        <v>685</v>
      </c>
      <c r="I6" s="7" t="s">
        <v>342</v>
      </c>
      <c r="J6" s="3">
        <v>300</v>
      </c>
      <c r="K6" s="3">
        <v>408</v>
      </c>
      <c r="L6" s="3">
        <v>441</v>
      </c>
      <c r="M6" s="186" t="s">
        <v>686</v>
      </c>
    </row>
    <row r="7" spans="1:13" ht="14.4">
      <c r="A7" s="25"/>
      <c r="B7" s="185" t="s">
        <v>682</v>
      </c>
      <c r="C7" s="3" t="s">
        <v>551</v>
      </c>
      <c r="D7" s="3" t="s">
        <v>362</v>
      </c>
      <c r="E7" s="3" t="s">
        <v>689</v>
      </c>
      <c r="F7" s="3" t="s">
        <v>552</v>
      </c>
      <c r="G7" s="7" t="s">
        <v>690</v>
      </c>
      <c r="H7" s="7" t="s">
        <v>691</v>
      </c>
      <c r="I7" s="7" t="s">
        <v>692</v>
      </c>
      <c r="J7" s="27">
        <v>141.7910447761194</v>
      </c>
      <c r="K7" s="3">
        <v>190</v>
      </c>
      <c r="L7" s="3" t="s">
        <v>342</v>
      </c>
      <c r="M7" s="187" t="s">
        <v>373</v>
      </c>
    </row>
    <row r="8" spans="1:13" ht="14.4">
      <c r="A8" s="25"/>
      <c r="B8" s="185" t="s">
        <v>682</v>
      </c>
      <c r="C8" s="3" t="s">
        <v>551</v>
      </c>
      <c r="D8" s="3" t="s">
        <v>362</v>
      </c>
      <c r="E8" s="3" t="s">
        <v>689</v>
      </c>
      <c r="F8" s="3" t="s">
        <v>552</v>
      </c>
      <c r="G8" s="7" t="s">
        <v>693</v>
      </c>
      <c r="H8" s="7" t="s">
        <v>691</v>
      </c>
      <c r="I8" s="7" t="s">
        <v>694</v>
      </c>
      <c r="J8" s="27">
        <v>185.82089552238804</v>
      </c>
      <c r="K8" s="3">
        <v>249</v>
      </c>
      <c r="L8" s="3" t="s">
        <v>342</v>
      </c>
      <c r="M8" s="187" t="s">
        <v>373</v>
      </c>
    </row>
    <row r="9" spans="1:13" ht="14.4">
      <c r="A9" s="25"/>
      <c r="B9" s="185" t="s">
        <v>682</v>
      </c>
      <c r="C9" s="3" t="s">
        <v>551</v>
      </c>
      <c r="D9" s="3" t="s">
        <v>362</v>
      </c>
      <c r="E9" s="3" t="s">
        <v>689</v>
      </c>
      <c r="F9" s="3" t="s">
        <v>552</v>
      </c>
      <c r="G9" s="7" t="s">
        <v>695</v>
      </c>
      <c r="H9" s="7" t="s">
        <v>691</v>
      </c>
      <c r="I9" s="7" t="s">
        <v>696</v>
      </c>
      <c r="J9" s="27">
        <v>141.7910447761194</v>
      </c>
      <c r="K9" s="3">
        <v>190</v>
      </c>
      <c r="L9" s="3" t="s">
        <v>342</v>
      </c>
      <c r="M9" s="187" t="s">
        <v>373</v>
      </c>
    </row>
    <row r="10" spans="1:13" ht="14.4">
      <c r="A10" s="25"/>
      <c r="B10" s="185" t="s">
        <v>682</v>
      </c>
      <c r="C10" s="3" t="s">
        <v>551</v>
      </c>
      <c r="D10" s="3" t="s">
        <v>362</v>
      </c>
      <c r="E10" s="3" t="s">
        <v>689</v>
      </c>
      <c r="F10" s="3" t="s">
        <v>552</v>
      </c>
      <c r="G10" s="7" t="s">
        <v>697</v>
      </c>
      <c r="H10" s="7" t="s">
        <v>691</v>
      </c>
      <c r="I10" s="7" t="s">
        <v>698</v>
      </c>
      <c r="J10" s="27">
        <v>253.73134328358208</v>
      </c>
      <c r="K10" s="3">
        <v>340</v>
      </c>
      <c r="L10" s="3" t="s">
        <v>342</v>
      </c>
      <c r="M10" s="187" t="s">
        <v>373</v>
      </c>
    </row>
    <row r="11" spans="1:13" ht="14.4">
      <c r="A11" s="25"/>
      <c r="B11" s="185" t="s">
        <v>682</v>
      </c>
      <c r="C11" s="3" t="s">
        <v>551</v>
      </c>
      <c r="D11" s="3" t="s">
        <v>362</v>
      </c>
      <c r="E11" s="3" t="s">
        <v>683</v>
      </c>
      <c r="F11" s="3" t="s">
        <v>552</v>
      </c>
      <c r="G11" s="7" t="s">
        <v>699</v>
      </c>
      <c r="H11" s="7" t="s">
        <v>691</v>
      </c>
      <c r="I11" s="31" t="s">
        <v>700</v>
      </c>
      <c r="J11" s="32">
        <v>185.82089552238804</v>
      </c>
      <c r="K11" s="3">
        <v>249</v>
      </c>
      <c r="L11" s="3" t="s">
        <v>342</v>
      </c>
      <c r="M11" s="187" t="s">
        <v>373</v>
      </c>
    </row>
    <row r="12" spans="1:13" ht="14.4">
      <c r="A12" s="25"/>
      <c r="B12" s="185" t="s">
        <v>682</v>
      </c>
      <c r="C12" s="3" t="s">
        <v>551</v>
      </c>
      <c r="D12" s="3" t="s">
        <v>362</v>
      </c>
      <c r="E12" s="3" t="s">
        <v>683</v>
      </c>
      <c r="F12" s="3" t="s">
        <v>552</v>
      </c>
      <c r="G12" s="7" t="s">
        <v>701</v>
      </c>
      <c r="H12" s="7" t="s">
        <v>691</v>
      </c>
      <c r="I12" s="31" t="s">
        <v>700</v>
      </c>
      <c r="J12" s="32">
        <v>185.82089552238804</v>
      </c>
      <c r="K12" s="3">
        <v>249</v>
      </c>
      <c r="L12" s="3" t="s">
        <v>342</v>
      </c>
      <c r="M12" s="187" t="s">
        <v>373</v>
      </c>
    </row>
    <row r="13" spans="1:13" ht="14.4">
      <c r="A13" s="25"/>
      <c r="B13" s="185" t="s">
        <v>682</v>
      </c>
      <c r="C13" s="3" t="s">
        <v>551</v>
      </c>
      <c r="D13" s="3" t="s">
        <v>362</v>
      </c>
      <c r="E13" s="3" t="s">
        <v>683</v>
      </c>
      <c r="F13" s="3" t="s">
        <v>552</v>
      </c>
      <c r="G13" s="7" t="s">
        <v>702</v>
      </c>
      <c r="H13" s="7" t="s">
        <v>691</v>
      </c>
      <c r="I13" s="7" t="s">
        <v>698</v>
      </c>
      <c r="J13" s="27">
        <v>253.73134328358208</v>
      </c>
      <c r="K13" s="3">
        <v>340</v>
      </c>
      <c r="L13" s="3" t="s">
        <v>342</v>
      </c>
      <c r="M13" s="187" t="s">
        <v>373</v>
      </c>
    </row>
    <row r="14" spans="1:13" ht="14.4">
      <c r="A14" s="25"/>
      <c r="B14" s="185" t="s">
        <v>682</v>
      </c>
      <c r="C14" s="3" t="s">
        <v>551</v>
      </c>
      <c r="D14" s="3" t="s">
        <v>362</v>
      </c>
      <c r="E14" s="3" t="s">
        <v>683</v>
      </c>
      <c r="F14" s="3" t="s">
        <v>552</v>
      </c>
      <c r="G14" s="7" t="s">
        <v>703</v>
      </c>
      <c r="H14" s="7" t="s">
        <v>691</v>
      </c>
      <c r="I14" s="7" t="s">
        <v>698</v>
      </c>
      <c r="J14" s="27">
        <v>253.73134328358208</v>
      </c>
      <c r="K14" s="3">
        <v>340</v>
      </c>
      <c r="L14" s="3" t="s">
        <v>342</v>
      </c>
      <c r="M14" s="187" t="s">
        <v>373</v>
      </c>
    </row>
    <row r="15" spans="2:13" ht="14.4">
      <c r="B15" s="185" t="s">
        <v>682</v>
      </c>
      <c r="C15" s="3" t="s">
        <v>535</v>
      </c>
      <c r="D15" s="3" t="s">
        <v>337</v>
      </c>
      <c r="E15" s="3" t="s">
        <v>683</v>
      </c>
      <c r="F15" s="3" t="s">
        <v>536</v>
      </c>
      <c r="G15" s="7" t="s">
        <v>704</v>
      </c>
      <c r="H15" s="7" t="s">
        <v>705</v>
      </c>
      <c r="I15" s="7" t="s">
        <v>342</v>
      </c>
      <c r="J15" s="27">
        <v>110</v>
      </c>
      <c r="K15" s="3">
        <v>149</v>
      </c>
      <c r="L15" s="3">
        <v>600</v>
      </c>
      <c r="M15" s="186" t="s">
        <v>706</v>
      </c>
    </row>
    <row r="16" spans="2:13" ht="14.4">
      <c r="B16" s="185" t="s">
        <v>707</v>
      </c>
      <c r="C16" s="3" t="s">
        <v>335</v>
      </c>
      <c r="D16" s="3" t="s">
        <v>362</v>
      </c>
      <c r="E16" s="3" t="s">
        <v>683</v>
      </c>
      <c r="F16" s="3" t="s">
        <v>339</v>
      </c>
      <c r="G16" s="7" t="s">
        <v>708</v>
      </c>
      <c r="H16" s="7" t="s">
        <v>709</v>
      </c>
      <c r="I16" s="7" t="s">
        <v>342</v>
      </c>
      <c r="J16" s="3">
        <v>242</v>
      </c>
      <c r="K16" s="3">
        <v>325</v>
      </c>
      <c r="L16" s="3">
        <v>425</v>
      </c>
      <c r="M16" s="186" t="s">
        <v>686</v>
      </c>
    </row>
    <row r="17" spans="2:13" ht="14.4">
      <c r="B17" s="185" t="s">
        <v>707</v>
      </c>
      <c r="C17" s="3" t="s">
        <v>335</v>
      </c>
      <c r="D17" s="3" t="s">
        <v>362</v>
      </c>
      <c r="E17" s="3" t="s">
        <v>710</v>
      </c>
      <c r="F17" s="3" t="s">
        <v>339</v>
      </c>
      <c r="G17" s="7" t="s">
        <v>711</v>
      </c>
      <c r="H17" s="7" t="s">
        <v>709</v>
      </c>
      <c r="I17" s="7" t="s">
        <v>342</v>
      </c>
      <c r="J17" s="3">
        <v>253</v>
      </c>
      <c r="K17" s="3">
        <v>340</v>
      </c>
      <c r="L17" s="3">
        <v>590</v>
      </c>
      <c r="M17" s="186" t="s">
        <v>686</v>
      </c>
    </row>
    <row r="18" spans="2:13" ht="14.4">
      <c r="B18" s="185" t="s">
        <v>707</v>
      </c>
      <c r="C18" s="3" t="s">
        <v>335</v>
      </c>
      <c r="D18" s="3" t="s">
        <v>362</v>
      </c>
      <c r="E18" s="3" t="s">
        <v>712</v>
      </c>
      <c r="F18" s="3" t="s">
        <v>339</v>
      </c>
      <c r="G18" s="7" t="s">
        <v>713</v>
      </c>
      <c r="H18" s="7" t="s">
        <v>709</v>
      </c>
      <c r="I18" s="7" t="s">
        <v>342</v>
      </c>
      <c r="J18" s="3">
        <v>230</v>
      </c>
      <c r="K18" s="3">
        <v>313</v>
      </c>
      <c r="L18" s="3">
        <v>438</v>
      </c>
      <c r="M18" s="186" t="s">
        <v>686</v>
      </c>
    </row>
    <row r="19" spans="2:13" ht="14.4">
      <c r="B19" s="185" t="s">
        <v>707</v>
      </c>
      <c r="C19" s="3" t="s">
        <v>335</v>
      </c>
      <c r="D19" s="3" t="s">
        <v>362</v>
      </c>
      <c r="E19" s="3" t="s">
        <v>712</v>
      </c>
      <c r="F19" s="3" t="s">
        <v>339</v>
      </c>
      <c r="G19" s="7" t="s">
        <v>714</v>
      </c>
      <c r="H19" s="7" t="s">
        <v>715</v>
      </c>
      <c r="I19" s="7" t="s">
        <v>342</v>
      </c>
      <c r="J19" s="3">
        <v>213</v>
      </c>
      <c r="K19" s="3">
        <v>286</v>
      </c>
      <c r="L19" s="3">
        <v>461</v>
      </c>
      <c r="M19" s="186" t="s">
        <v>686</v>
      </c>
    </row>
    <row r="20" spans="2:13" ht="14.4">
      <c r="B20" s="185" t="s">
        <v>707</v>
      </c>
      <c r="C20" s="3" t="s">
        <v>716</v>
      </c>
      <c r="D20" s="3" t="s">
        <v>362</v>
      </c>
      <c r="E20" s="3" t="s">
        <v>689</v>
      </c>
      <c r="F20" s="3" t="s">
        <v>552</v>
      </c>
      <c r="G20" s="7" t="s">
        <v>717</v>
      </c>
      <c r="H20" s="7" t="s">
        <v>718</v>
      </c>
      <c r="I20" s="7" t="s">
        <v>719</v>
      </c>
      <c r="J20" s="27">
        <v>135</v>
      </c>
      <c r="K20" s="3">
        <v>184</v>
      </c>
      <c r="L20" s="3" t="s">
        <v>342</v>
      </c>
      <c r="M20" s="186">
        <v>57</v>
      </c>
    </row>
    <row r="21" spans="2:13" ht="14.4">
      <c r="B21" s="185" t="s">
        <v>707</v>
      </c>
      <c r="C21" s="3" t="s">
        <v>716</v>
      </c>
      <c r="D21" s="3" t="s">
        <v>362</v>
      </c>
      <c r="E21" s="3" t="s">
        <v>689</v>
      </c>
      <c r="F21" s="3" t="s">
        <v>552</v>
      </c>
      <c r="G21" s="7" t="s">
        <v>720</v>
      </c>
      <c r="H21" s="7" t="s">
        <v>718</v>
      </c>
      <c r="I21" s="7" t="s">
        <v>719</v>
      </c>
      <c r="J21" s="27">
        <v>442</v>
      </c>
      <c r="K21" s="3">
        <v>601</v>
      </c>
      <c r="L21" s="3" t="s">
        <v>342</v>
      </c>
      <c r="M21" s="186">
        <v>53</v>
      </c>
    </row>
    <row r="22" spans="2:13" ht="14.4">
      <c r="B22" s="185" t="s">
        <v>707</v>
      </c>
      <c r="C22" s="3" t="s">
        <v>716</v>
      </c>
      <c r="D22" s="3" t="s">
        <v>362</v>
      </c>
      <c r="E22" s="3" t="s">
        <v>689</v>
      </c>
      <c r="F22" s="3" t="s">
        <v>552</v>
      </c>
      <c r="G22" s="7" t="s">
        <v>721</v>
      </c>
      <c r="H22" s="7" t="s">
        <v>718</v>
      </c>
      <c r="I22" s="7" t="s">
        <v>719</v>
      </c>
      <c r="J22" s="27">
        <v>360</v>
      </c>
      <c r="K22" s="3">
        <v>489</v>
      </c>
      <c r="L22" s="3" t="s">
        <v>342</v>
      </c>
      <c r="M22" s="186" t="s">
        <v>722</v>
      </c>
    </row>
    <row r="23" spans="2:13" ht="14.4">
      <c r="B23" s="185" t="s">
        <v>707</v>
      </c>
      <c r="C23" s="3" t="s">
        <v>716</v>
      </c>
      <c r="D23" s="3" t="s">
        <v>362</v>
      </c>
      <c r="E23" s="3" t="s">
        <v>683</v>
      </c>
      <c r="F23" s="3" t="s">
        <v>552</v>
      </c>
      <c r="G23" s="7" t="s">
        <v>723</v>
      </c>
      <c r="H23" s="7" t="s">
        <v>718</v>
      </c>
      <c r="I23" s="7" t="s">
        <v>719</v>
      </c>
      <c r="J23" s="27">
        <v>217</v>
      </c>
      <c r="K23" s="3">
        <v>292</v>
      </c>
      <c r="L23" s="3" t="s">
        <v>342</v>
      </c>
      <c r="M23" s="186">
        <v>73</v>
      </c>
    </row>
    <row r="24" spans="2:13" ht="14.4">
      <c r="B24" s="185" t="s">
        <v>707</v>
      </c>
      <c r="C24" s="3" t="s">
        <v>716</v>
      </c>
      <c r="D24" s="3" t="s">
        <v>362</v>
      </c>
      <c r="E24" s="3" t="s">
        <v>683</v>
      </c>
      <c r="F24" s="3" t="s">
        <v>552</v>
      </c>
      <c r="G24" s="7" t="s">
        <v>724</v>
      </c>
      <c r="H24" s="7" t="s">
        <v>718</v>
      </c>
      <c r="I24" s="7" t="s">
        <v>719</v>
      </c>
      <c r="J24" s="27">
        <v>284</v>
      </c>
      <c r="K24" s="3">
        <v>381</v>
      </c>
      <c r="L24" s="3" t="s">
        <v>342</v>
      </c>
      <c r="M24" s="186" t="s">
        <v>725</v>
      </c>
    </row>
    <row r="25" spans="2:13" ht="14.4">
      <c r="B25" s="185" t="s">
        <v>707</v>
      </c>
      <c r="C25" s="3" t="s">
        <v>716</v>
      </c>
      <c r="D25" s="3" t="s">
        <v>362</v>
      </c>
      <c r="E25" s="3" t="s">
        <v>683</v>
      </c>
      <c r="F25" s="3" t="s">
        <v>552</v>
      </c>
      <c r="G25" s="7" t="s">
        <v>726</v>
      </c>
      <c r="H25" s="7" t="s">
        <v>718</v>
      </c>
      <c r="I25" s="7" t="s">
        <v>719</v>
      </c>
      <c r="J25" s="27">
        <v>295</v>
      </c>
      <c r="K25" s="3">
        <v>394</v>
      </c>
      <c r="L25" s="3" t="s">
        <v>342</v>
      </c>
      <c r="M25" s="186" t="s">
        <v>373</v>
      </c>
    </row>
    <row r="26" spans="2:13" ht="14.4">
      <c r="B26" s="185" t="s">
        <v>707</v>
      </c>
      <c r="C26" s="3" t="s">
        <v>716</v>
      </c>
      <c r="D26" s="3" t="s">
        <v>362</v>
      </c>
      <c r="E26" s="3" t="s">
        <v>683</v>
      </c>
      <c r="F26" s="3" t="s">
        <v>552</v>
      </c>
      <c r="G26" s="7" t="s">
        <v>727</v>
      </c>
      <c r="H26" s="7" t="s">
        <v>718</v>
      </c>
      <c r="I26" s="7" t="s">
        <v>719</v>
      </c>
      <c r="J26" s="27">
        <v>366</v>
      </c>
      <c r="K26" s="3">
        <v>490</v>
      </c>
      <c r="L26" s="3" t="s">
        <v>342</v>
      </c>
      <c r="M26" s="186" t="s">
        <v>728</v>
      </c>
    </row>
    <row r="27" spans="2:13" ht="14.4">
      <c r="B27" s="185" t="s">
        <v>707</v>
      </c>
      <c r="C27" s="3" t="s">
        <v>535</v>
      </c>
      <c r="D27" s="3" t="s">
        <v>337</v>
      </c>
      <c r="E27" s="3" t="s">
        <v>683</v>
      </c>
      <c r="F27" s="3" t="s">
        <v>536</v>
      </c>
      <c r="G27" s="7" t="s">
        <v>729</v>
      </c>
      <c r="H27" s="7" t="s">
        <v>730</v>
      </c>
      <c r="I27" s="7" t="s">
        <v>342</v>
      </c>
      <c r="J27" s="27">
        <v>275</v>
      </c>
      <c r="K27" s="3">
        <v>374</v>
      </c>
      <c r="L27" s="3" t="s">
        <v>342</v>
      </c>
      <c r="M27" s="186" t="s">
        <v>706</v>
      </c>
    </row>
    <row r="28" spans="2:13" ht="14.4">
      <c r="B28" s="185" t="s">
        <v>707</v>
      </c>
      <c r="C28" s="3" t="s">
        <v>535</v>
      </c>
      <c r="D28" s="3" t="s">
        <v>731</v>
      </c>
      <c r="E28" s="3" t="s">
        <v>683</v>
      </c>
      <c r="F28" s="3" t="s">
        <v>536</v>
      </c>
      <c r="G28" s="7" t="s">
        <v>732</v>
      </c>
      <c r="H28" s="7" t="s">
        <v>733</v>
      </c>
      <c r="I28" s="7" t="s">
        <v>342</v>
      </c>
      <c r="J28" s="27">
        <v>295</v>
      </c>
      <c r="K28" s="3">
        <v>401</v>
      </c>
      <c r="L28" s="3">
        <v>504</v>
      </c>
      <c r="M28" s="186" t="s">
        <v>706</v>
      </c>
    </row>
    <row r="29" spans="2:13" ht="14.4">
      <c r="B29" s="185" t="s">
        <v>367</v>
      </c>
      <c r="C29" s="3" t="s">
        <v>335</v>
      </c>
      <c r="D29" s="3" t="s">
        <v>362</v>
      </c>
      <c r="E29" s="3" t="s">
        <v>710</v>
      </c>
      <c r="F29" s="3" t="s">
        <v>339</v>
      </c>
      <c r="G29" s="7" t="s">
        <v>734</v>
      </c>
      <c r="H29" s="7" t="s">
        <v>735</v>
      </c>
      <c r="I29" s="7" t="s">
        <v>342</v>
      </c>
      <c r="J29" s="3">
        <v>70</v>
      </c>
      <c r="K29" s="3">
        <v>94</v>
      </c>
      <c r="L29" s="3">
        <v>405</v>
      </c>
      <c r="M29" s="186" t="s">
        <v>686</v>
      </c>
    </row>
    <row r="30" spans="2:13" ht="14.4">
      <c r="B30" s="185" t="s">
        <v>367</v>
      </c>
      <c r="C30" s="3" t="s">
        <v>335</v>
      </c>
      <c r="D30" s="3" t="s">
        <v>362</v>
      </c>
      <c r="E30" s="3" t="s">
        <v>683</v>
      </c>
      <c r="F30" s="3" t="s">
        <v>339</v>
      </c>
      <c r="G30" s="7" t="s">
        <v>736</v>
      </c>
      <c r="H30" s="7" t="s">
        <v>735</v>
      </c>
      <c r="I30" s="7" t="s">
        <v>342</v>
      </c>
      <c r="J30" s="3">
        <v>150</v>
      </c>
      <c r="K30" s="3">
        <v>201</v>
      </c>
      <c r="L30" s="3">
        <v>480</v>
      </c>
      <c r="M30" s="186" t="s">
        <v>686</v>
      </c>
    </row>
    <row r="31" spans="2:13" ht="14.4">
      <c r="B31" s="185" t="s">
        <v>367</v>
      </c>
      <c r="C31" s="3" t="s">
        <v>335</v>
      </c>
      <c r="D31" s="3" t="s">
        <v>362</v>
      </c>
      <c r="E31" s="3" t="s">
        <v>683</v>
      </c>
      <c r="F31" s="3" t="s">
        <v>339</v>
      </c>
      <c r="G31" s="7" t="s">
        <v>737</v>
      </c>
      <c r="H31" s="7" t="s">
        <v>735</v>
      </c>
      <c r="I31" s="7" t="s">
        <v>342</v>
      </c>
      <c r="J31" s="3">
        <v>100</v>
      </c>
      <c r="K31" s="3">
        <v>134</v>
      </c>
      <c r="L31" s="3">
        <v>401</v>
      </c>
      <c r="M31" s="186" t="s">
        <v>686</v>
      </c>
    </row>
    <row r="32" spans="2:13" ht="14.4">
      <c r="B32" s="185" t="s">
        <v>367</v>
      </c>
      <c r="C32" s="3" t="s">
        <v>335</v>
      </c>
      <c r="D32" s="3" t="s">
        <v>362</v>
      </c>
      <c r="E32" s="3" t="s">
        <v>689</v>
      </c>
      <c r="F32" s="3" t="s">
        <v>339</v>
      </c>
      <c r="G32" s="7" t="s">
        <v>738</v>
      </c>
      <c r="H32" s="7" t="s">
        <v>739</v>
      </c>
      <c r="I32" s="7" t="s">
        <v>342</v>
      </c>
      <c r="J32" s="3">
        <v>363</v>
      </c>
      <c r="K32" s="3">
        <v>487</v>
      </c>
      <c r="L32" s="3">
        <v>550</v>
      </c>
      <c r="M32" s="186" t="s">
        <v>686</v>
      </c>
    </row>
    <row r="33" spans="2:13" ht="14.4">
      <c r="B33" s="185" t="s">
        <v>367</v>
      </c>
      <c r="C33" s="3" t="s">
        <v>335</v>
      </c>
      <c r="D33" s="3" t="s">
        <v>362</v>
      </c>
      <c r="E33" s="3" t="s">
        <v>683</v>
      </c>
      <c r="F33" s="3" t="s">
        <v>339</v>
      </c>
      <c r="G33" s="7" t="s">
        <v>740</v>
      </c>
      <c r="H33" s="7" t="s">
        <v>735</v>
      </c>
      <c r="I33" s="7" t="s">
        <v>342</v>
      </c>
      <c r="J33" s="3">
        <v>120</v>
      </c>
      <c r="K33" s="3">
        <v>161</v>
      </c>
      <c r="L33" s="5">
        <v>400</v>
      </c>
      <c r="M33" s="186" t="s">
        <v>686</v>
      </c>
    </row>
    <row r="34" spans="2:13" ht="14.4">
      <c r="B34" s="185" t="s">
        <v>367</v>
      </c>
      <c r="C34" s="3" t="s">
        <v>335</v>
      </c>
      <c r="D34" s="3" t="s">
        <v>362</v>
      </c>
      <c r="E34" s="3" t="s">
        <v>683</v>
      </c>
      <c r="F34" s="3" t="s">
        <v>339</v>
      </c>
      <c r="G34" s="7" t="s">
        <v>741</v>
      </c>
      <c r="H34" s="7" t="s">
        <v>739</v>
      </c>
      <c r="I34" s="7" t="s">
        <v>342</v>
      </c>
      <c r="J34" s="3">
        <v>380</v>
      </c>
      <c r="K34" s="3">
        <v>509</v>
      </c>
      <c r="L34" s="3">
        <v>500</v>
      </c>
      <c r="M34" s="186" t="s">
        <v>686</v>
      </c>
    </row>
    <row r="35" spans="2:13" ht="14.4">
      <c r="B35" s="185" t="s">
        <v>367</v>
      </c>
      <c r="C35" s="3" t="s">
        <v>335</v>
      </c>
      <c r="D35" s="3" t="s">
        <v>337</v>
      </c>
      <c r="E35" s="3" t="s">
        <v>689</v>
      </c>
      <c r="F35" s="3" t="s">
        <v>339</v>
      </c>
      <c r="G35" s="7" t="s">
        <v>742</v>
      </c>
      <c r="H35" s="7" t="s">
        <v>743</v>
      </c>
      <c r="I35" s="7" t="s">
        <v>342</v>
      </c>
      <c r="J35" s="3">
        <v>160</v>
      </c>
      <c r="K35" s="3" t="s">
        <v>744</v>
      </c>
      <c r="L35" s="3">
        <v>300</v>
      </c>
      <c r="M35" s="186" t="s">
        <v>686</v>
      </c>
    </row>
    <row r="36" spans="2:13" ht="14.4">
      <c r="B36" s="185" t="s">
        <v>367</v>
      </c>
      <c r="C36" s="3" t="s">
        <v>716</v>
      </c>
      <c r="D36" s="3" t="s">
        <v>362</v>
      </c>
      <c r="E36" s="3" t="s">
        <v>689</v>
      </c>
      <c r="F36" s="3" t="s">
        <v>552</v>
      </c>
      <c r="G36" s="7" t="s">
        <v>745</v>
      </c>
      <c r="H36" s="7" t="s">
        <v>746</v>
      </c>
      <c r="I36" s="7" t="s">
        <v>747</v>
      </c>
      <c r="J36" s="27">
        <v>160</v>
      </c>
      <c r="K36" s="3">
        <v>214</v>
      </c>
      <c r="L36" s="3" t="s">
        <v>342</v>
      </c>
      <c r="M36" s="187" t="s">
        <v>373</v>
      </c>
    </row>
    <row r="37" spans="2:13" ht="14.4">
      <c r="B37" s="185" t="s">
        <v>367</v>
      </c>
      <c r="C37" s="3" t="s">
        <v>716</v>
      </c>
      <c r="D37" s="3" t="s">
        <v>362</v>
      </c>
      <c r="E37" s="3" t="s">
        <v>683</v>
      </c>
      <c r="F37" s="3" t="s">
        <v>552</v>
      </c>
      <c r="G37" s="7" t="s">
        <v>748</v>
      </c>
      <c r="H37" s="7" t="s">
        <v>746</v>
      </c>
      <c r="I37" s="7" t="s">
        <v>747</v>
      </c>
      <c r="J37" s="27">
        <v>160</v>
      </c>
      <c r="K37" s="3">
        <v>214</v>
      </c>
      <c r="L37" s="3" t="s">
        <v>342</v>
      </c>
      <c r="M37" s="187" t="s">
        <v>373</v>
      </c>
    </row>
    <row r="38" spans="2:13" ht="14.4">
      <c r="B38" s="185" t="s">
        <v>367</v>
      </c>
      <c r="C38" s="3" t="s">
        <v>716</v>
      </c>
      <c r="D38" s="3" t="s">
        <v>362</v>
      </c>
      <c r="E38" s="3" t="s">
        <v>683</v>
      </c>
      <c r="F38" s="3" t="s">
        <v>552</v>
      </c>
      <c r="G38" s="7" t="s">
        <v>749</v>
      </c>
      <c r="H38" s="7" t="s">
        <v>750</v>
      </c>
      <c r="I38" s="7" t="s">
        <v>751</v>
      </c>
      <c r="J38" s="27">
        <v>441</v>
      </c>
      <c r="K38" s="3">
        <v>591</v>
      </c>
      <c r="L38" s="3" t="s">
        <v>342</v>
      </c>
      <c r="M38" s="187" t="s">
        <v>373</v>
      </c>
    </row>
    <row r="39" spans="2:13" ht="14.4">
      <c r="B39" s="185" t="s">
        <v>752</v>
      </c>
      <c r="C39" s="3" t="s">
        <v>335</v>
      </c>
      <c r="D39" s="3" t="s">
        <v>362</v>
      </c>
      <c r="E39" s="3" t="s">
        <v>710</v>
      </c>
      <c r="F39" s="3" t="s">
        <v>339</v>
      </c>
      <c r="G39" s="7" t="s">
        <v>753</v>
      </c>
      <c r="H39" s="7" t="s">
        <v>754</v>
      </c>
      <c r="I39" s="7" t="s">
        <v>342</v>
      </c>
      <c r="J39" s="3">
        <v>55</v>
      </c>
      <c r="K39" s="3">
        <v>74</v>
      </c>
      <c r="L39" s="3">
        <v>300</v>
      </c>
      <c r="M39" s="186" t="s">
        <v>686</v>
      </c>
    </row>
    <row r="40" spans="2:13" ht="14.4">
      <c r="B40" s="185" t="s">
        <v>755</v>
      </c>
      <c r="C40" s="3" t="s">
        <v>716</v>
      </c>
      <c r="D40" s="3" t="s">
        <v>337</v>
      </c>
      <c r="E40" s="3" t="s">
        <v>683</v>
      </c>
      <c r="F40" s="3" t="s">
        <v>552</v>
      </c>
      <c r="G40" s="7" t="s">
        <v>756</v>
      </c>
      <c r="H40" s="7" t="s">
        <v>750</v>
      </c>
      <c r="I40" s="7" t="s">
        <v>757</v>
      </c>
      <c r="J40" s="27">
        <v>235.07462686567163</v>
      </c>
      <c r="K40" s="3">
        <v>315</v>
      </c>
      <c r="L40" s="3" t="s">
        <v>342</v>
      </c>
      <c r="M40" s="187" t="s">
        <v>373</v>
      </c>
    </row>
    <row r="41" spans="2:13" ht="14.4">
      <c r="B41" s="185" t="s">
        <v>545</v>
      </c>
      <c r="C41" s="3" t="s">
        <v>335</v>
      </c>
      <c r="D41" s="3" t="s">
        <v>362</v>
      </c>
      <c r="E41" s="3" t="s">
        <v>683</v>
      </c>
      <c r="F41" s="3" t="s">
        <v>339</v>
      </c>
      <c r="G41" s="7" t="s">
        <v>758</v>
      </c>
      <c r="H41" s="7" t="s">
        <v>735</v>
      </c>
      <c r="I41" s="7" t="s">
        <v>342</v>
      </c>
      <c r="J41" s="3">
        <v>147</v>
      </c>
      <c r="K41" s="3">
        <v>200</v>
      </c>
      <c r="L41" s="3">
        <v>456</v>
      </c>
      <c r="M41" s="186" t="s">
        <v>686</v>
      </c>
    </row>
    <row r="42" spans="2:13" ht="14.4">
      <c r="B42" s="185" t="s">
        <v>545</v>
      </c>
      <c r="C42" s="3" t="s">
        <v>335</v>
      </c>
      <c r="D42" s="3" t="s">
        <v>337</v>
      </c>
      <c r="E42" s="3" t="s">
        <v>683</v>
      </c>
      <c r="F42" s="3" t="s">
        <v>339</v>
      </c>
      <c r="G42" s="7" t="s">
        <v>759</v>
      </c>
      <c r="H42" s="7" t="s">
        <v>760</v>
      </c>
      <c r="I42" s="7" t="s">
        <v>342</v>
      </c>
      <c r="J42" s="3">
        <v>420</v>
      </c>
      <c r="K42" s="3">
        <v>564</v>
      </c>
      <c r="L42" s="3">
        <v>515</v>
      </c>
      <c r="M42" s="186" t="s">
        <v>686</v>
      </c>
    </row>
    <row r="43" spans="2:13" ht="14.4">
      <c r="B43" s="185" t="s">
        <v>545</v>
      </c>
      <c r="C43" s="3" t="s">
        <v>335</v>
      </c>
      <c r="D43" s="3" t="s">
        <v>337</v>
      </c>
      <c r="E43" s="3" t="s">
        <v>683</v>
      </c>
      <c r="F43" s="3" t="s">
        <v>339</v>
      </c>
      <c r="G43" s="7" t="s">
        <v>761</v>
      </c>
      <c r="H43" s="7" t="s">
        <v>435</v>
      </c>
      <c r="I43" s="7" t="s">
        <v>342</v>
      </c>
      <c r="J43" s="3">
        <v>219</v>
      </c>
      <c r="K43" s="3">
        <v>294</v>
      </c>
      <c r="L43" s="3">
        <v>480</v>
      </c>
      <c r="M43" s="186" t="s">
        <v>686</v>
      </c>
    </row>
    <row r="44" spans="2:13" ht="14.4">
      <c r="B44" s="185" t="s">
        <v>545</v>
      </c>
      <c r="C44" s="3" t="s">
        <v>535</v>
      </c>
      <c r="D44" s="3" t="s">
        <v>337</v>
      </c>
      <c r="E44" s="3" t="s">
        <v>683</v>
      </c>
      <c r="F44" s="3" t="s">
        <v>536</v>
      </c>
      <c r="G44" s="7" t="s">
        <v>762</v>
      </c>
      <c r="H44" s="7" t="s">
        <v>763</v>
      </c>
      <c r="I44" s="7" t="s">
        <v>342</v>
      </c>
      <c r="J44" s="3">
        <v>93</v>
      </c>
      <c r="K44" s="3">
        <v>127</v>
      </c>
      <c r="L44" s="3">
        <v>322</v>
      </c>
      <c r="M44" s="186" t="s">
        <v>706</v>
      </c>
    </row>
    <row r="45" spans="1:13" ht="14.4">
      <c r="A45" s="25"/>
      <c r="B45" s="185" t="s">
        <v>402</v>
      </c>
      <c r="C45" s="3" t="s">
        <v>335</v>
      </c>
      <c r="D45" s="3" t="s">
        <v>362</v>
      </c>
      <c r="E45" s="3" t="s">
        <v>764</v>
      </c>
      <c r="F45" s="3" t="s">
        <v>339</v>
      </c>
      <c r="G45" s="7" t="s">
        <v>765</v>
      </c>
      <c r="H45" s="7" t="s">
        <v>392</v>
      </c>
      <c r="I45" s="7" t="s">
        <v>342</v>
      </c>
      <c r="J45" s="3">
        <v>120</v>
      </c>
      <c r="K45" s="3">
        <v>161</v>
      </c>
      <c r="L45" s="3">
        <v>350</v>
      </c>
      <c r="M45" s="186" t="s">
        <v>686</v>
      </c>
    </row>
    <row r="46" spans="2:13" ht="14.4">
      <c r="B46" s="185" t="s">
        <v>766</v>
      </c>
      <c r="C46" s="3" t="s">
        <v>716</v>
      </c>
      <c r="D46" s="3" t="s">
        <v>362</v>
      </c>
      <c r="E46" s="3" t="s">
        <v>764</v>
      </c>
      <c r="F46" s="3" t="s">
        <v>552</v>
      </c>
      <c r="G46" s="7" t="s">
        <v>767</v>
      </c>
      <c r="H46" s="7" t="s">
        <v>768</v>
      </c>
      <c r="I46" s="7" t="s">
        <v>769</v>
      </c>
      <c r="J46" s="27">
        <v>321</v>
      </c>
      <c r="K46" s="3">
        <v>430</v>
      </c>
      <c r="L46" s="3" t="s">
        <v>342</v>
      </c>
      <c r="M46" s="187" t="s">
        <v>373</v>
      </c>
    </row>
    <row r="47" spans="2:13" ht="14.4">
      <c r="B47" s="185" t="s">
        <v>766</v>
      </c>
      <c r="C47" s="3" t="s">
        <v>716</v>
      </c>
      <c r="D47" s="3" t="s">
        <v>362</v>
      </c>
      <c r="E47" s="3" t="s">
        <v>770</v>
      </c>
      <c r="F47" s="3" t="s">
        <v>552</v>
      </c>
      <c r="G47" s="7" t="s">
        <v>771</v>
      </c>
      <c r="H47" s="7" t="s">
        <v>772</v>
      </c>
      <c r="I47" s="7" t="s">
        <v>773</v>
      </c>
      <c r="J47" s="27">
        <v>149.25373134328356</v>
      </c>
      <c r="K47" s="3">
        <v>200</v>
      </c>
      <c r="L47" s="3" t="s">
        <v>342</v>
      </c>
      <c r="M47" s="187" t="s">
        <v>373</v>
      </c>
    </row>
    <row r="48" spans="2:13" ht="14.4">
      <c r="B48" s="185" t="s">
        <v>774</v>
      </c>
      <c r="C48" s="3" t="s">
        <v>551</v>
      </c>
      <c r="D48" s="3" t="s">
        <v>362</v>
      </c>
      <c r="E48" s="3" t="s">
        <v>689</v>
      </c>
      <c r="F48" s="3" t="s">
        <v>552</v>
      </c>
      <c r="G48" s="7" t="s">
        <v>775</v>
      </c>
      <c r="H48" s="7" t="s">
        <v>772</v>
      </c>
      <c r="I48" s="7" t="s">
        <v>776</v>
      </c>
      <c r="J48" s="27">
        <v>241.04477611940297</v>
      </c>
      <c r="K48" s="3">
        <v>323</v>
      </c>
      <c r="L48" s="3" t="s">
        <v>342</v>
      </c>
      <c r="M48" s="187" t="s">
        <v>373</v>
      </c>
    </row>
    <row r="49" spans="2:13" ht="14.4">
      <c r="B49" s="185" t="s">
        <v>774</v>
      </c>
      <c r="C49" s="3" t="s">
        <v>551</v>
      </c>
      <c r="D49" s="3" t="s">
        <v>362</v>
      </c>
      <c r="E49" s="3" t="s">
        <v>683</v>
      </c>
      <c r="F49" s="3" t="s">
        <v>552</v>
      </c>
      <c r="G49" s="7" t="s">
        <v>777</v>
      </c>
      <c r="H49" s="7" t="s">
        <v>454</v>
      </c>
      <c r="I49" s="7" t="s">
        <v>778</v>
      </c>
      <c r="J49" s="27">
        <v>152.23880597014926</v>
      </c>
      <c r="K49" s="3">
        <v>204</v>
      </c>
      <c r="L49" s="3" t="s">
        <v>342</v>
      </c>
      <c r="M49" s="186" t="s">
        <v>779</v>
      </c>
    </row>
    <row r="50" spans="2:13" ht="14.4">
      <c r="B50" s="185" t="s">
        <v>774</v>
      </c>
      <c r="C50" s="3" t="s">
        <v>551</v>
      </c>
      <c r="D50" s="3" t="s">
        <v>362</v>
      </c>
      <c r="E50" s="3" t="s">
        <v>683</v>
      </c>
      <c r="F50" s="3" t="s">
        <v>552</v>
      </c>
      <c r="G50" s="7" t="s">
        <v>780</v>
      </c>
      <c r="H50" s="7" t="s">
        <v>454</v>
      </c>
      <c r="I50" s="7" t="s">
        <v>778</v>
      </c>
      <c r="J50" s="27">
        <v>152.23880597014926</v>
      </c>
      <c r="K50" s="3">
        <v>204</v>
      </c>
      <c r="L50" s="3" t="s">
        <v>342</v>
      </c>
      <c r="M50" s="186" t="s">
        <v>779</v>
      </c>
    </row>
    <row r="51" spans="2:13" ht="14.4">
      <c r="B51" s="185" t="s">
        <v>774</v>
      </c>
      <c r="C51" s="3" t="s">
        <v>335</v>
      </c>
      <c r="D51" s="3" t="s">
        <v>337</v>
      </c>
      <c r="E51" s="3" t="s">
        <v>689</v>
      </c>
      <c r="F51" s="3" t="s">
        <v>339</v>
      </c>
      <c r="G51" s="7" t="s">
        <v>781</v>
      </c>
      <c r="H51" s="7" t="s">
        <v>454</v>
      </c>
      <c r="I51" s="7" t="s">
        <v>342</v>
      </c>
      <c r="J51" s="27"/>
      <c r="K51" s="3"/>
      <c r="L51" s="3">
        <v>460</v>
      </c>
      <c r="M51" s="186" t="s">
        <v>373</v>
      </c>
    </row>
    <row r="52" spans="2:13" ht="14.4">
      <c r="B52" s="185" t="s">
        <v>774</v>
      </c>
      <c r="C52" s="3" t="s">
        <v>716</v>
      </c>
      <c r="D52" s="3" t="s">
        <v>337</v>
      </c>
      <c r="E52" s="3" t="s">
        <v>689</v>
      </c>
      <c r="F52" s="3" t="s">
        <v>552</v>
      </c>
      <c r="G52" s="7" t="s">
        <v>782</v>
      </c>
      <c r="H52" s="7" t="s">
        <v>454</v>
      </c>
      <c r="I52" s="7" t="s">
        <v>783</v>
      </c>
      <c r="J52" s="27">
        <v>160</v>
      </c>
      <c r="K52" s="3">
        <v>212</v>
      </c>
      <c r="L52" s="3" t="s">
        <v>342</v>
      </c>
      <c r="M52" s="186" t="s">
        <v>373</v>
      </c>
    </row>
    <row r="53" spans="2:13" ht="14.4">
      <c r="B53" s="185" t="s">
        <v>774</v>
      </c>
      <c r="C53" s="3" t="s">
        <v>535</v>
      </c>
      <c r="D53" s="3" t="s">
        <v>337</v>
      </c>
      <c r="E53" s="3" t="s">
        <v>689</v>
      </c>
      <c r="F53" s="3" t="s">
        <v>536</v>
      </c>
      <c r="G53" s="7" t="s">
        <v>784</v>
      </c>
      <c r="H53" s="7" t="s">
        <v>785</v>
      </c>
      <c r="I53" s="7" t="s">
        <v>342</v>
      </c>
      <c r="J53" s="27">
        <v>100</v>
      </c>
      <c r="K53" s="3">
        <v>130</v>
      </c>
      <c r="L53" s="3">
        <v>460</v>
      </c>
      <c r="M53" s="186" t="s">
        <v>706</v>
      </c>
    </row>
    <row r="54" spans="2:13" ht="14.4">
      <c r="B54" s="185" t="s">
        <v>786</v>
      </c>
      <c r="C54" s="3" t="s">
        <v>551</v>
      </c>
      <c r="D54" s="3" t="s">
        <v>362</v>
      </c>
      <c r="E54" s="3" t="s">
        <v>683</v>
      </c>
      <c r="F54" s="3" t="s">
        <v>552</v>
      </c>
      <c r="G54" s="7" t="s">
        <v>787</v>
      </c>
      <c r="H54" s="3" t="s">
        <v>373</v>
      </c>
      <c r="I54" s="7" t="s">
        <v>747</v>
      </c>
      <c r="J54" s="27">
        <v>43</v>
      </c>
      <c r="K54" s="3" t="s">
        <v>788</v>
      </c>
      <c r="L54" s="3" t="s">
        <v>342</v>
      </c>
      <c r="M54" s="187" t="s">
        <v>373</v>
      </c>
    </row>
    <row r="55" spans="2:13" ht="14.4">
      <c r="B55" s="185" t="s">
        <v>786</v>
      </c>
      <c r="C55" s="3" t="s">
        <v>335</v>
      </c>
      <c r="D55" s="3" t="s">
        <v>362</v>
      </c>
      <c r="E55" s="3" t="s">
        <v>689</v>
      </c>
      <c r="F55" s="3" t="s">
        <v>339</v>
      </c>
      <c r="G55" s="7" t="s">
        <v>789</v>
      </c>
      <c r="H55" s="7" t="s">
        <v>790</v>
      </c>
      <c r="I55" s="7" t="s">
        <v>342</v>
      </c>
      <c r="J55" s="3">
        <v>100</v>
      </c>
      <c r="K55" s="3">
        <v>134</v>
      </c>
      <c r="L55" s="3">
        <v>484</v>
      </c>
      <c r="M55" s="186" t="s">
        <v>686</v>
      </c>
    </row>
    <row r="56" spans="2:13" ht="14.4">
      <c r="B56" s="185" t="s">
        <v>786</v>
      </c>
      <c r="C56" s="3" t="s">
        <v>535</v>
      </c>
      <c r="D56" s="3" t="s">
        <v>337</v>
      </c>
      <c r="E56" s="3" t="s">
        <v>710</v>
      </c>
      <c r="F56" s="3" t="s">
        <v>536</v>
      </c>
      <c r="G56" s="7" t="s">
        <v>791</v>
      </c>
      <c r="H56" s="7" t="s">
        <v>792</v>
      </c>
      <c r="I56" s="7" t="s">
        <v>342</v>
      </c>
      <c r="J56" s="3" t="s">
        <v>373</v>
      </c>
      <c r="K56" s="3" t="s">
        <v>373</v>
      </c>
      <c r="L56" s="3">
        <v>600</v>
      </c>
      <c r="M56" s="186" t="s">
        <v>706</v>
      </c>
    </row>
    <row r="57" spans="2:13" ht="14.4">
      <c r="B57" s="185" t="s">
        <v>437</v>
      </c>
      <c r="C57" s="3" t="s">
        <v>335</v>
      </c>
      <c r="D57" s="3" t="s">
        <v>362</v>
      </c>
      <c r="E57" s="3" t="s">
        <v>793</v>
      </c>
      <c r="F57" s="3" t="s">
        <v>339</v>
      </c>
      <c r="G57" s="7" t="s">
        <v>794</v>
      </c>
      <c r="H57" s="7" t="s">
        <v>795</v>
      </c>
      <c r="I57" s="7" t="s">
        <v>342</v>
      </c>
      <c r="J57" s="3">
        <v>45</v>
      </c>
      <c r="K57" s="3">
        <v>60</v>
      </c>
      <c r="L57" s="3">
        <v>360</v>
      </c>
      <c r="M57" s="186" t="s">
        <v>686</v>
      </c>
    </row>
    <row r="58" spans="2:13" ht="14.4">
      <c r="B58" s="185" t="s">
        <v>796</v>
      </c>
      <c r="C58" s="3" t="s">
        <v>551</v>
      </c>
      <c r="D58" s="3" t="s">
        <v>362</v>
      </c>
      <c r="E58" s="3" t="s">
        <v>683</v>
      </c>
      <c r="F58" s="3" t="s">
        <v>552</v>
      </c>
      <c r="G58" s="7" t="s">
        <v>797</v>
      </c>
      <c r="H58" s="7" t="s">
        <v>454</v>
      </c>
      <c r="I58" s="7" t="s">
        <v>798</v>
      </c>
      <c r="J58" s="27">
        <v>297</v>
      </c>
      <c r="K58" s="3">
        <v>404</v>
      </c>
      <c r="L58" s="3" t="s">
        <v>342</v>
      </c>
      <c r="M58" s="186">
        <v>37</v>
      </c>
    </row>
    <row r="59" spans="2:13" ht="14.4">
      <c r="B59" s="185" t="s">
        <v>796</v>
      </c>
      <c r="C59" s="3" t="s">
        <v>335</v>
      </c>
      <c r="D59" s="3" t="s">
        <v>362</v>
      </c>
      <c r="E59" s="3" t="s">
        <v>683</v>
      </c>
      <c r="F59" s="3" t="s">
        <v>339</v>
      </c>
      <c r="G59" s="7" t="s">
        <v>799</v>
      </c>
      <c r="H59" s="7" t="s">
        <v>800</v>
      </c>
      <c r="I59" s="7" t="s">
        <v>342</v>
      </c>
      <c r="J59" s="3">
        <v>400</v>
      </c>
      <c r="K59" s="3">
        <v>290</v>
      </c>
      <c r="L59" s="3">
        <v>470</v>
      </c>
      <c r="M59" s="186" t="s">
        <v>686</v>
      </c>
    </row>
    <row r="60" spans="2:13" ht="14.4">
      <c r="B60" s="185" t="s">
        <v>801</v>
      </c>
      <c r="C60" s="3" t="s">
        <v>551</v>
      </c>
      <c r="D60" s="3" t="s">
        <v>362</v>
      </c>
      <c r="E60" s="3" t="s">
        <v>683</v>
      </c>
      <c r="F60" s="3" t="s">
        <v>552</v>
      </c>
      <c r="G60" s="7" t="s">
        <v>802</v>
      </c>
      <c r="H60" s="7" t="s">
        <v>803</v>
      </c>
      <c r="I60" s="7" t="s">
        <v>804</v>
      </c>
      <c r="J60" s="27">
        <v>73.88059701492537</v>
      </c>
      <c r="K60" s="3">
        <v>99</v>
      </c>
      <c r="L60" s="3" t="s">
        <v>342</v>
      </c>
      <c r="M60" s="187" t="s">
        <v>373</v>
      </c>
    </row>
    <row r="61" spans="2:13" ht="14.4">
      <c r="B61" s="185" t="s">
        <v>801</v>
      </c>
      <c r="C61" s="3" t="s">
        <v>551</v>
      </c>
      <c r="D61" s="3" t="s">
        <v>362</v>
      </c>
      <c r="E61" s="3" t="s">
        <v>683</v>
      </c>
      <c r="F61" s="3" t="s">
        <v>552</v>
      </c>
      <c r="G61" s="7" t="s">
        <v>805</v>
      </c>
      <c r="H61" s="7" t="s">
        <v>806</v>
      </c>
      <c r="I61" s="7" t="s">
        <v>807</v>
      </c>
      <c r="J61" s="27">
        <v>103.73134328358208</v>
      </c>
      <c r="K61" s="3">
        <v>139</v>
      </c>
      <c r="L61" s="3" t="s">
        <v>342</v>
      </c>
      <c r="M61" s="187" t="s">
        <v>373</v>
      </c>
    </row>
    <row r="62" spans="2:13" ht="28.8">
      <c r="B62" s="185" t="s">
        <v>808</v>
      </c>
      <c r="C62" s="3" t="s">
        <v>551</v>
      </c>
      <c r="D62" s="3" t="s">
        <v>337</v>
      </c>
      <c r="E62" s="3" t="s">
        <v>683</v>
      </c>
      <c r="F62" s="3" t="s">
        <v>552</v>
      </c>
      <c r="G62" s="7" t="s">
        <v>809</v>
      </c>
      <c r="H62" s="7" t="s">
        <v>810</v>
      </c>
      <c r="I62" s="7" t="s">
        <v>811</v>
      </c>
      <c r="J62" s="27">
        <v>135.07462686567163</v>
      </c>
      <c r="K62" s="3">
        <v>181</v>
      </c>
      <c r="L62" s="3" t="s">
        <v>342</v>
      </c>
      <c r="M62" s="186" t="s">
        <v>812</v>
      </c>
    </row>
    <row r="63" spans="2:13" ht="14.4">
      <c r="B63" s="185" t="s">
        <v>808</v>
      </c>
      <c r="C63" s="3" t="s">
        <v>551</v>
      </c>
      <c r="D63" s="3" t="s">
        <v>337</v>
      </c>
      <c r="E63" s="3" t="s">
        <v>683</v>
      </c>
      <c r="F63" s="3" t="s">
        <v>552</v>
      </c>
      <c r="G63" s="7" t="s">
        <v>813</v>
      </c>
      <c r="H63" s="7" t="s">
        <v>810</v>
      </c>
      <c r="I63" s="7" t="s">
        <v>811</v>
      </c>
      <c r="J63" s="27" t="s">
        <v>814</v>
      </c>
      <c r="K63" s="3" t="s">
        <v>815</v>
      </c>
      <c r="L63" s="3" t="s">
        <v>342</v>
      </c>
      <c r="M63" s="186" t="s">
        <v>816</v>
      </c>
    </row>
    <row r="64" spans="2:13" ht="14.4">
      <c r="B64" s="185" t="s">
        <v>808</v>
      </c>
      <c r="C64" s="3" t="s">
        <v>716</v>
      </c>
      <c r="D64" s="3" t="s">
        <v>337</v>
      </c>
      <c r="E64" s="3" t="s">
        <v>683</v>
      </c>
      <c r="F64" s="3" t="s">
        <v>552</v>
      </c>
      <c r="G64" s="7" t="s">
        <v>817</v>
      </c>
      <c r="H64" s="7" t="s">
        <v>810</v>
      </c>
      <c r="I64" s="7" t="s">
        <v>818</v>
      </c>
      <c r="J64" s="27">
        <v>226.86567164179104</v>
      </c>
      <c r="K64" s="3">
        <v>304</v>
      </c>
      <c r="L64" s="3" t="s">
        <v>342</v>
      </c>
      <c r="M64" s="186" t="s">
        <v>819</v>
      </c>
    </row>
    <row r="65" spans="2:13" ht="28.95" customHeight="1">
      <c r="B65" s="185" t="s">
        <v>808</v>
      </c>
      <c r="C65" s="3" t="s">
        <v>551</v>
      </c>
      <c r="D65" s="3" t="s">
        <v>337</v>
      </c>
      <c r="E65" s="3" t="s">
        <v>683</v>
      </c>
      <c r="F65" s="3" t="s">
        <v>552</v>
      </c>
      <c r="G65" s="7" t="s">
        <v>820</v>
      </c>
      <c r="H65" s="7" t="s">
        <v>821</v>
      </c>
      <c r="I65" s="7" t="s">
        <v>811</v>
      </c>
      <c r="J65" s="27" t="s">
        <v>822</v>
      </c>
      <c r="K65" s="3" t="s">
        <v>823</v>
      </c>
      <c r="L65" s="3" t="s">
        <v>342</v>
      </c>
      <c r="M65" s="186" t="s">
        <v>819</v>
      </c>
    </row>
    <row r="66" spans="2:13" ht="28.95" customHeight="1">
      <c r="B66" s="185" t="s">
        <v>808</v>
      </c>
      <c r="C66" s="3" t="s">
        <v>551</v>
      </c>
      <c r="D66" s="3" t="s">
        <v>337</v>
      </c>
      <c r="E66" s="3" t="s">
        <v>689</v>
      </c>
      <c r="F66" s="3" t="s">
        <v>552</v>
      </c>
      <c r="G66" s="7" t="s">
        <v>824</v>
      </c>
      <c r="H66" s="7" t="s">
        <v>821</v>
      </c>
      <c r="I66" s="7" t="s">
        <v>811</v>
      </c>
      <c r="J66" s="27">
        <v>160.44776119402985</v>
      </c>
      <c r="K66" s="3">
        <v>215</v>
      </c>
      <c r="L66" s="3" t="s">
        <v>342</v>
      </c>
      <c r="M66" s="186" t="s">
        <v>825</v>
      </c>
    </row>
    <row r="67" spans="2:13" ht="14.4">
      <c r="B67" s="185" t="s">
        <v>808</v>
      </c>
      <c r="C67" s="3" t="s">
        <v>551</v>
      </c>
      <c r="D67" s="3" t="s">
        <v>337</v>
      </c>
      <c r="E67" s="3" t="s">
        <v>689</v>
      </c>
      <c r="F67" s="3" t="s">
        <v>552</v>
      </c>
      <c r="G67" s="7" t="s">
        <v>826</v>
      </c>
      <c r="H67" s="7" t="s">
        <v>810</v>
      </c>
      <c r="I67" s="7" t="s">
        <v>827</v>
      </c>
      <c r="J67" s="27">
        <v>264.17910447761193</v>
      </c>
      <c r="K67" s="3">
        <v>354</v>
      </c>
      <c r="L67" s="3" t="s">
        <v>342</v>
      </c>
      <c r="M67" s="186" t="s">
        <v>828</v>
      </c>
    </row>
    <row r="68" spans="2:13" ht="14.4">
      <c r="B68" s="185" t="s">
        <v>808</v>
      </c>
      <c r="C68" s="3" t="s">
        <v>551</v>
      </c>
      <c r="D68" s="3" t="s">
        <v>337</v>
      </c>
      <c r="E68" s="3" t="s">
        <v>689</v>
      </c>
      <c r="F68" s="3" t="s">
        <v>552</v>
      </c>
      <c r="G68" s="7" t="s">
        <v>829</v>
      </c>
      <c r="H68" s="7" t="s">
        <v>810</v>
      </c>
      <c r="I68" s="7" t="s">
        <v>830</v>
      </c>
      <c r="J68" s="27">
        <v>264.17910447761193</v>
      </c>
      <c r="K68" s="3">
        <v>354</v>
      </c>
      <c r="L68" s="3" t="s">
        <v>342</v>
      </c>
      <c r="M68" s="186" t="s">
        <v>828</v>
      </c>
    </row>
    <row r="69" spans="2:13" ht="14.4">
      <c r="B69" s="185" t="s">
        <v>808</v>
      </c>
      <c r="C69" s="3" t="s">
        <v>335</v>
      </c>
      <c r="D69" s="3" t="s">
        <v>337</v>
      </c>
      <c r="E69" s="3"/>
      <c r="F69" s="3" t="s">
        <v>339</v>
      </c>
      <c r="G69" s="7" t="s">
        <v>831</v>
      </c>
      <c r="H69" s="7" t="s">
        <v>832</v>
      </c>
      <c r="I69" s="7" t="s">
        <v>342</v>
      </c>
      <c r="J69" s="3">
        <v>230</v>
      </c>
      <c r="K69" s="3">
        <v>313</v>
      </c>
      <c r="L69" s="3">
        <v>400</v>
      </c>
      <c r="M69" s="186" t="s">
        <v>686</v>
      </c>
    </row>
    <row r="70" spans="2:13" ht="14.4">
      <c r="B70" s="185" t="s">
        <v>833</v>
      </c>
      <c r="C70" s="3" t="s">
        <v>551</v>
      </c>
      <c r="D70" s="3" t="s">
        <v>362</v>
      </c>
      <c r="E70" s="3" t="s">
        <v>689</v>
      </c>
      <c r="F70" s="3" t="s">
        <v>552</v>
      </c>
      <c r="G70" s="7">
        <v>3</v>
      </c>
      <c r="H70" s="7" t="s">
        <v>834</v>
      </c>
      <c r="I70" s="7" t="s">
        <v>835</v>
      </c>
      <c r="J70" s="27">
        <v>114.17910447761193</v>
      </c>
      <c r="K70" s="3">
        <v>153</v>
      </c>
      <c r="L70" s="3" t="s">
        <v>342</v>
      </c>
      <c r="M70" s="187" t="s">
        <v>373</v>
      </c>
    </row>
    <row r="71" spans="2:13" ht="14.4">
      <c r="B71" s="185" t="s">
        <v>833</v>
      </c>
      <c r="C71" s="3" t="s">
        <v>551</v>
      </c>
      <c r="D71" s="3" t="s">
        <v>362</v>
      </c>
      <c r="E71" s="3" t="s">
        <v>683</v>
      </c>
      <c r="F71" s="3" t="s">
        <v>552</v>
      </c>
      <c r="G71" s="7" t="s">
        <v>836</v>
      </c>
      <c r="H71" s="7" t="s">
        <v>834</v>
      </c>
      <c r="I71" s="7" t="s">
        <v>835</v>
      </c>
      <c r="J71" s="27">
        <v>114.17910447761193</v>
      </c>
      <c r="K71" s="3">
        <v>153</v>
      </c>
      <c r="L71" s="3" t="s">
        <v>342</v>
      </c>
      <c r="M71" s="187" t="s">
        <v>373</v>
      </c>
    </row>
    <row r="72" spans="2:13" ht="14.4">
      <c r="B72" s="185" t="s">
        <v>833</v>
      </c>
      <c r="C72" s="3" t="s">
        <v>335</v>
      </c>
      <c r="D72" s="3" t="s">
        <v>362</v>
      </c>
      <c r="E72" s="3" t="s">
        <v>683</v>
      </c>
      <c r="F72" s="3" t="s">
        <v>339</v>
      </c>
      <c r="G72" s="7" t="s">
        <v>837</v>
      </c>
      <c r="H72" s="7" t="s">
        <v>838</v>
      </c>
      <c r="I72" s="7" t="s">
        <v>342</v>
      </c>
      <c r="J72" s="3">
        <v>107</v>
      </c>
      <c r="K72" s="3" t="s">
        <v>839</v>
      </c>
      <c r="L72" s="3">
        <v>224</v>
      </c>
      <c r="M72" s="186" t="s">
        <v>686</v>
      </c>
    </row>
    <row r="73" spans="2:13" ht="14.4">
      <c r="B73" s="185" t="s">
        <v>840</v>
      </c>
      <c r="C73" s="3" t="s">
        <v>335</v>
      </c>
      <c r="D73" s="3" t="s">
        <v>337</v>
      </c>
      <c r="E73" s="3" t="s">
        <v>683</v>
      </c>
      <c r="F73" s="3" t="s">
        <v>339</v>
      </c>
      <c r="G73" s="7" t="s">
        <v>841</v>
      </c>
      <c r="H73" s="7" t="s">
        <v>842</v>
      </c>
      <c r="I73" s="7" t="s">
        <v>342</v>
      </c>
      <c r="J73" s="5">
        <v>141</v>
      </c>
      <c r="K73" s="5">
        <v>190</v>
      </c>
      <c r="L73" s="5">
        <v>424</v>
      </c>
      <c r="M73" s="186" t="s">
        <v>686</v>
      </c>
    </row>
    <row r="74" spans="2:13" ht="14.4">
      <c r="B74" s="185" t="s">
        <v>840</v>
      </c>
      <c r="C74" s="3" t="s">
        <v>335</v>
      </c>
      <c r="D74" s="3" t="s">
        <v>337</v>
      </c>
      <c r="E74" s="3" t="s">
        <v>683</v>
      </c>
      <c r="F74" s="3" t="s">
        <v>339</v>
      </c>
      <c r="G74" s="7" t="s">
        <v>843</v>
      </c>
      <c r="H74" s="7" t="s">
        <v>844</v>
      </c>
      <c r="I74" s="7" t="s">
        <v>342</v>
      </c>
      <c r="J74" s="5">
        <v>170</v>
      </c>
      <c r="K74" s="5">
        <v>228</v>
      </c>
      <c r="L74" s="5">
        <v>426</v>
      </c>
      <c r="M74" s="186" t="s">
        <v>686</v>
      </c>
    </row>
    <row r="75" spans="2:13" ht="14.4">
      <c r="B75" s="185" t="s">
        <v>840</v>
      </c>
      <c r="C75" s="3" t="s">
        <v>335</v>
      </c>
      <c r="D75" s="3" t="s">
        <v>362</v>
      </c>
      <c r="E75" s="3" t="s">
        <v>683</v>
      </c>
      <c r="F75" s="3" t="s">
        <v>339</v>
      </c>
      <c r="G75" s="7" t="s">
        <v>845</v>
      </c>
      <c r="H75" s="7" t="s">
        <v>844</v>
      </c>
      <c r="I75" s="7" t="s">
        <v>342</v>
      </c>
      <c r="J75" s="5">
        <v>218</v>
      </c>
      <c r="K75" s="5">
        <v>292</v>
      </c>
      <c r="L75" s="5">
        <v>432</v>
      </c>
      <c r="M75" s="186" t="s">
        <v>686</v>
      </c>
    </row>
    <row r="76" spans="2:13" ht="14.4">
      <c r="B76" s="185" t="s">
        <v>840</v>
      </c>
      <c r="C76" s="3" t="s">
        <v>335</v>
      </c>
      <c r="D76" s="3" t="s">
        <v>337</v>
      </c>
      <c r="E76" s="3" t="s">
        <v>689</v>
      </c>
      <c r="F76" s="3" t="s">
        <v>339</v>
      </c>
      <c r="G76" s="7" t="s">
        <v>846</v>
      </c>
      <c r="H76" s="7" t="s">
        <v>847</v>
      </c>
      <c r="I76" s="7" t="s">
        <v>342</v>
      </c>
      <c r="J76" s="5">
        <v>180</v>
      </c>
      <c r="K76" s="5">
        <v>241</v>
      </c>
      <c r="L76" s="5" t="s">
        <v>848</v>
      </c>
      <c r="M76" s="186" t="s">
        <v>686</v>
      </c>
    </row>
    <row r="77" spans="2:13" ht="14.4">
      <c r="B77" s="185" t="s">
        <v>840</v>
      </c>
      <c r="C77" s="3" t="s">
        <v>335</v>
      </c>
      <c r="D77" s="3" t="s">
        <v>337</v>
      </c>
      <c r="E77" s="3" t="s">
        <v>689</v>
      </c>
      <c r="F77" s="3" t="s">
        <v>339</v>
      </c>
      <c r="G77" s="7" t="s">
        <v>849</v>
      </c>
      <c r="H77" s="7" t="s">
        <v>847</v>
      </c>
      <c r="I77" s="7" t="s">
        <v>342</v>
      </c>
      <c r="J77" s="5">
        <v>215</v>
      </c>
      <c r="K77" s="5">
        <v>288</v>
      </c>
      <c r="L77" s="5" t="s">
        <v>848</v>
      </c>
      <c r="M77" s="186" t="s">
        <v>686</v>
      </c>
    </row>
    <row r="78" spans="2:13" ht="14.4">
      <c r="B78" s="185" t="s">
        <v>840</v>
      </c>
      <c r="C78" s="3" t="s">
        <v>335</v>
      </c>
      <c r="D78" s="3" t="s">
        <v>362</v>
      </c>
      <c r="E78" s="3" t="s">
        <v>689</v>
      </c>
      <c r="F78" s="3" t="s">
        <v>339</v>
      </c>
      <c r="G78" s="7" t="s">
        <v>849</v>
      </c>
      <c r="H78" s="7" t="s">
        <v>847</v>
      </c>
      <c r="I78" s="7" t="s">
        <v>342</v>
      </c>
      <c r="J78" s="3">
        <v>215</v>
      </c>
      <c r="K78" s="3">
        <v>288</v>
      </c>
      <c r="L78" s="3" t="s">
        <v>850</v>
      </c>
      <c r="M78" s="186" t="s">
        <v>686</v>
      </c>
    </row>
    <row r="79" spans="2:13" ht="14.4">
      <c r="B79" s="185" t="s">
        <v>840</v>
      </c>
      <c r="C79" s="3" t="s">
        <v>335</v>
      </c>
      <c r="D79" s="3" t="s">
        <v>337</v>
      </c>
      <c r="E79" s="3" t="s">
        <v>689</v>
      </c>
      <c r="F79" s="3" t="s">
        <v>339</v>
      </c>
      <c r="G79" s="7" t="s">
        <v>851</v>
      </c>
      <c r="H79" s="7" t="s">
        <v>847</v>
      </c>
      <c r="I79" s="7" t="s">
        <v>342</v>
      </c>
      <c r="J79" s="3">
        <v>300</v>
      </c>
      <c r="K79" s="3">
        <v>402</v>
      </c>
      <c r="L79" s="3" t="s">
        <v>852</v>
      </c>
      <c r="M79" s="186" t="s">
        <v>686</v>
      </c>
    </row>
    <row r="80" spans="2:13" ht="14.4">
      <c r="B80" s="185" t="s">
        <v>840</v>
      </c>
      <c r="C80" s="3" t="s">
        <v>335</v>
      </c>
      <c r="D80" s="3" t="s">
        <v>337</v>
      </c>
      <c r="E80" s="3" t="s">
        <v>689</v>
      </c>
      <c r="F80" s="3" t="s">
        <v>339</v>
      </c>
      <c r="G80" s="7" t="s">
        <v>853</v>
      </c>
      <c r="H80" s="7" t="s">
        <v>847</v>
      </c>
      <c r="I80" s="7" t="s">
        <v>342</v>
      </c>
      <c r="J80" s="3">
        <v>300</v>
      </c>
      <c r="K80" s="3">
        <v>402</v>
      </c>
      <c r="L80" s="3" t="s">
        <v>852</v>
      </c>
      <c r="M80" s="186" t="s">
        <v>686</v>
      </c>
    </row>
    <row r="81" spans="2:13" ht="14.4">
      <c r="B81" s="185" t="s">
        <v>840</v>
      </c>
      <c r="C81" s="3" t="s">
        <v>335</v>
      </c>
      <c r="D81" s="3" t="s">
        <v>337</v>
      </c>
      <c r="E81" s="3" t="s">
        <v>689</v>
      </c>
      <c r="F81" s="3" t="s">
        <v>339</v>
      </c>
      <c r="G81" s="7" t="s">
        <v>854</v>
      </c>
      <c r="H81" s="7" t="s">
        <v>847</v>
      </c>
      <c r="I81" s="7" t="s">
        <v>342</v>
      </c>
      <c r="J81" s="3">
        <v>350</v>
      </c>
      <c r="K81" s="3">
        <v>469</v>
      </c>
      <c r="L81" s="3" t="s">
        <v>855</v>
      </c>
      <c r="M81" s="186" t="s">
        <v>686</v>
      </c>
    </row>
    <row r="82" spans="2:13" ht="14.4">
      <c r="B82" s="185" t="s">
        <v>840</v>
      </c>
      <c r="C82" s="3" t="s">
        <v>335</v>
      </c>
      <c r="D82" s="3" t="s">
        <v>337</v>
      </c>
      <c r="E82" s="3" t="s">
        <v>689</v>
      </c>
      <c r="F82" s="3" t="s">
        <v>339</v>
      </c>
      <c r="G82" s="7" t="s">
        <v>856</v>
      </c>
      <c r="H82" s="7" t="s">
        <v>847</v>
      </c>
      <c r="I82" s="7" t="s">
        <v>342</v>
      </c>
      <c r="J82" s="3">
        <v>460</v>
      </c>
      <c r="K82" s="3">
        <v>617</v>
      </c>
      <c r="L82" s="3" t="s">
        <v>857</v>
      </c>
      <c r="M82" s="186" t="s">
        <v>686</v>
      </c>
    </row>
    <row r="83" spans="2:13" ht="14.4">
      <c r="B83" s="185" t="s">
        <v>840</v>
      </c>
      <c r="C83" s="3" t="s">
        <v>535</v>
      </c>
      <c r="D83" s="3" t="s">
        <v>337</v>
      </c>
      <c r="E83" s="3" t="s">
        <v>683</v>
      </c>
      <c r="F83" s="3" t="s">
        <v>536</v>
      </c>
      <c r="G83" s="7" t="s">
        <v>858</v>
      </c>
      <c r="H83" s="7" t="s">
        <v>859</v>
      </c>
      <c r="I83" s="7" t="s">
        <v>342</v>
      </c>
      <c r="J83" s="3" t="s">
        <v>373</v>
      </c>
      <c r="K83" s="3" t="s">
        <v>373</v>
      </c>
      <c r="L83" s="3">
        <v>400</v>
      </c>
      <c r="M83" s="186" t="s">
        <v>706</v>
      </c>
    </row>
    <row r="84" spans="2:13" ht="14.4">
      <c r="B84" s="185" t="s">
        <v>860</v>
      </c>
      <c r="C84" s="3" t="s">
        <v>335</v>
      </c>
      <c r="D84" s="3" t="s">
        <v>362</v>
      </c>
      <c r="E84" s="3" t="s">
        <v>683</v>
      </c>
      <c r="F84" s="3" t="s">
        <v>339</v>
      </c>
      <c r="G84" s="7" t="s">
        <v>861</v>
      </c>
      <c r="H84" s="7" t="s">
        <v>862</v>
      </c>
      <c r="I84" s="7" t="s">
        <v>342</v>
      </c>
      <c r="J84" s="3">
        <v>120</v>
      </c>
      <c r="K84" s="3">
        <v>137</v>
      </c>
      <c r="L84" s="3">
        <v>402</v>
      </c>
      <c r="M84" s="186" t="s">
        <v>686</v>
      </c>
    </row>
    <row r="85" spans="2:13" ht="14.4">
      <c r="B85" s="185" t="s">
        <v>860</v>
      </c>
      <c r="C85" s="3" t="s">
        <v>335</v>
      </c>
      <c r="D85" s="3" t="s">
        <v>362</v>
      </c>
      <c r="E85" s="3" t="s">
        <v>683</v>
      </c>
      <c r="F85" s="3" t="s">
        <v>339</v>
      </c>
      <c r="G85" s="7" t="s">
        <v>863</v>
      </c>
      <c r="H85" s="7" t="s">
        <v>862</v>
      </c>
      <c r="I85" s="7" t="s">
        <v>342</v>
      </c>
      <c r="J85" s="3">
        <v>120</v>
      </c>
      <c r="K85" s="3">
        <v>222</v>
      </c>
      <c r="L85" s="3">
        <v>370</v>
      </c>
      <c r="M85" s="186" t="s">
        <v>686</v>
      </c>
    </row>
    <row r="86" spans="2:13" ht="14.4">
      <c r="B86" s="185" t="s">
        <v>860</v>
      </c>
      <c r="C86" s="3" t="s">
        <v>335</v>
      </c>
      <c r="D86" s="3" t="s">
        <v>362</v>
      </c>
      <c r="E86" s="3" t="s">
        <v>683</v>
      </c>
      <c r="F86" s="3" t="s">
        <v>339</v>
      </c>
      <c r="G86" s="7" t="s">
        <v>864</v>
      </c>
      <c r="H86" s="7" t="s">
        <v>865</v>
      </c>
      <c r="I86" s="7" t="s">
        <v>342</v>
      </c>
      <c r="J86" s="3">
        <v>130</v>
      </c>
      <c r="K86" s="3">
        <v>174</v>
      </c>
      <c r="L86" s="3">
        <v>320</v>
      </c>
      <c r="M86" s="186" t="s">
        <v>686</v>
      </c>
    </row>
    <row r="87" spans="2:13" ht="14.4">
      <c r="B87" s="185" t="s">
        <v>860</v>
      </c>
      <c r="C87" s="3" t="s">
        <v>335</v>
      </c>
      <c r="D87" s="3" t="s">
        <v>362</v>
      </c>
      <c r="E87" s="3" t="s">
        <v>683</v>
      </c>
      <c r="F87" s="3" t="s">
        <v>339</v>
      </c>
      <c r="G87" s="7" t="s">
        <v>864</v>
      </c>
      <c r="H87" s="7" t="s">
        <v>865</v>
      </c>
      <c r="I87" s="7" t="s">
        <v>342</v>
      </c>
      <c r="J87" s="3">
        <v>130</v>
      </c>
      <c r="K87" s="3">
        <v>174</v>
      </c>
      <c r="L87" s="3">
        <v>320</v>
      </c>
      <c r="M87" s="186" t="s">
        <v>686</v>
      </c>
    </row>
    <row r="88" spans="2:13" ht="14.4">
      <c r="B88" s="185" t="s">
        <v>866</v>
      </c>
      <c r="C88" s="3" t="s">
        <v>335</v>
      </c>
      <c r="D88" s="3" t="s">
        <v>362</v>
      </c>
      <c r="E88" s="3" t="s">
        <v>710</v>
      </c>
      <c r="F88" s="3" t="s">
        <v>339</v>
      </c>
      <c r="G88" s="7" t="s">
        <v>867</v>
      </c>
      <c r="H88" s="7" t="s">
        <v>868</v>
      </c>
      <c r="I88" s="7" t="s">
        <v>342</v>
      </c>
      <c r="J88" s="3">
        <v>137</v>
      </c>
      <c r="K88" s="3">
        <v>184</v>
      </c>
      <c r="L88" s="3">
        <v>200</v>
      </c>
      <c r="M88" s="186" t="s">
        <v>686</v>
      </c>
    </row>
    <row r="89" spans="2:13" ht="14.4">
      <c r="B89" s="185" t="s">
        <v>869</v>
      </c>
      <c r="C89" s="3" t="s">
        <v>716</v>
      </c>
      <c r="D89" s="3" t="s">
        <v>362</v>
      </c>
      <c r="E89" s="3" t="s">
        <v>683</v>
      </c>
      <c r="F89" s="3" t="s">
        <v>552</v>
      </c>
      <c r="G89" s="7" t="s">
        <v>870</v>
      </c>
      <c r="H89" s="7" t="s">
        <v>871</v>
      </c>
      <c r="I89" s="7" t="s">
        <v>872</v>
      </c>
      <c r="J89" s="27">
        <v>88.05970149253731</v>
      </c>
      <c r="K89" s="3">
        <v>118</v>
      </c>
      <c r="L89" s="3" t="s">
        <v>342</v>
      </c>
      <c r="M89" s="187" t="s">
        <v>373</v>
      </c>
    </row>
    <row r="90" spans="2:13" ht="14.4">
      <c r="B90" s="185" t="s">
        <v>873</v>
      </c>
      <c r="C90" s="3" t="s">
        <v>551</v>
      </c>
      <c r="D90" s="3" t="s">
        <v>362</v>
      </c>
      <c r="E90" s="3" t="s">
        <v>683</v>
      </c>
      <c r="F90" s="3" t="s">
        <v>552</v>
      </c>
      <c r="G90" s="7" t="s">
        <v>874</v>
      </c>
      <c r="H90" s="7" t="s">
        <v>875</v>
      </c>
      <c r="I90" s="7" t="s">
        <v>876</v>
      </c>
      <c r="J90" s="27">
        <v>156</v>
      </c>
      <c r="K90" s="3">
        <v>205</v>
      </c>
      <c r="L90" s="3" t="s">
        <v>342</v>
      </c>
      <c r="M90" s="187" t="s">
        <v>373</v>
      </c>
    </row>
    <row r="91" spans="2:13" ht="14.4">
      <c r="B91" s="185" t="s">
        <v>873</v>
      </c>
      <c r="C91" s="3" t="s">
        <v>335</v>
      </c>
      <c r="D91" s="3" t="s">
        <v>362</v>
      </c>
      <c r="E91" s="3" t="s">
        <v>710</v>
      </c>
      <c r="F91" s="3" t="s">
        <v>339</v>
      </c>
      <c r="G91" s="7" t="s">
        <v>877</v>
      </c>
      <c r="H91" s="7" t="s">
        <v>862</v>
      </c>
      <c r="I91" s="7" t="s">
        <v>342</v>
      </c>
      <c r="J91" s="3">
        <v>80</v>
      </c>
      <c r="K91" s="3">
        <v>107</v>
      </c>
      <c r="L91" s="3">
        <v>325</v>
      </c>
      <c r="M91" s="186" t="s">
        <v>686</v>
      </c>
    </row>
    <row r="92" spans="2:13" ht="14.4">
      <c r="B92" s="185" t="s">
        <v>878</v>
      </c>
      <c r="C92" s="3" t="s">
        <v>535</v>
      </c>
      <c r="D92" s="3" t="s">
        <v>337</v>
      </c>
      <c r="E92" s="3" t="s">
        <v>879</v>
      </c>
      <c r="F92" s="3" t="s">
        <v>536</v>
      </c>
      <c r="G92" s="7" t="s">
        <v>880</v>
      </c>
      <c r="H92" s="7" t="s">
        <v>881</v>
      </c>
      <c r="I92" s="7" t="s">
        <v>342</v>
      </c>
      <c r="J92" s="3">
        <v>377</v>
      </c>
      <c r="K92" s="3">
        <v>503</v>
      </c>
      <c r="L92" s="3" t="s">
        <v>373</v>
      </c>
      <c r="M92" s="186" t="s">
        <v>706</v>
      </c>
    </row>
    <row r="93" spans="2:13" ht="14.4">
      <c r="B93" s="185" t="s">
        <v>882</v>
      </c>
      <c r="C93" s="3" t="s">
        <v>335</v>
      </c>
      <c r="D93" s="3" t="s">
        <v>337</v>
      </c>
      <c r="E93" s="3" t="s">
        <v>883</v>
      </c>
      <c r="F93" s="3" t="s">
        <v>339</v>
      </c>
      <c r="G93" s="7" t="s">
        <v>884</v>
      </c>
      <c r="H93" s="7" t="s">
        <v>832</v>
      </c>
      <c r="I93" s="7" t="s">
        <v>342</v>
      </c>
      <c r="J93" s="3">
        <v>300</v>
      </c>
      <c r="K93" s="3">
        <v>402</v>
      </c>
      <c r="L93" s="3">
        <v>431</v>
      </c>
      <c r="M93" s="186" t="s">
        <v>686</v>
      </c>
    </row>
    <row r="94" spans="2:13" ht="14.4">
      <c r="B94" s="185" t="s">
        <v>882</v>
      </c>
      <c r="C94" s="3" t="s">
        <v>335</v>
      </c>
      <c r="D94" s="3" t="s">
        <v>337</v>
      </c>
      <c r="E94" s="3" t="s">
        <v>883</v>
      </c>
      <c r="F94" s="3" t="s">
        <v>339</v>
      </c>
      <c r="G94" s="7" t="s">
        <v>885</v>
      </c>
      <c r="H94" s="7" t="s">
        <v>832</v>
      </c>
      <c r="I94" s="7" t="s">
        <v>342</v>
      </c>
      <c r="J94" s="3">
        <v>350</v>
      </c>
      <c r="K94" s="3">
        <v>476</v>
      </c>
      <c r="L94" s="3">
        <v>362</v>
      </c>
      <c r="M94" s="186" t="s">
        <v>686</v>
      </c>
    </row>
    <row r="95" spans="2:13" ht="14.4">
      <c r="B95" s="185" t="s">
        <v>882</v>
      </c>
      <c r="C95" s="3" t="s">
        <v>716</v>
      </c>
      <c r="D95" s="3" t="s">
        <v>362</v>
      </c>
      <c r="E95" s="3" t="s">
        <v>883</v>
      </c>
      <c r="F95" s="3" t="s">
        <v>552</v>
      </c>
      <c r="G95" s="7" t="s">
        <v>886</v>
      </c>
      <c r="H95" s="7" t="s">
        <v>454</v>
      </c>
      <c r="I95" s="7" t="s">
        <v>887</v>
      </c>
      <c r="J95" s="27">
        <v>243</v>
      </c>
      <c r="K95" s="3">
        <v>330</v>
      </c>
      <c r="L95" s="3" t="s">
        <v>342</v>
      </c>
      <c r="M95" s="186" t="s">
        <v>888</v>
      </c>
    </row>
    <row r="96" spans="2:13" ht="14.4">
      <c r="B96" s="185" t="s">
        <v>882</v>
      </c>
      <c r="C96" s="3" t="s">
        <v>716</v>
      </c>
      <c r="D96" s="3" t="s">
        <v>362</v>
      </c>
      <c r="E96" s="3" t="s">
        <v>883</v>
      </c>
      <c r="F96" s="3" t="s">
        <v>552</v>
      </c>
      <c r="G96" s="7" t="s">
        <v>889</v>
      </c>
      <c r="H96" s="7" t="s">
        <v>454</v>
      </c>
      <c r="I96" s="7" t="s">
        <v>887</v>
      </c>
      <c r="J96" s="27">
        <v>260</v>
      </c>
      <c r="K96" s="3">
        <v>353</v>
      </c>
      <c r="L96" s="3" t="s">
        <v>342</v>
      </c>
      <c r="M96" s="187" t="s">
        <v>373</v>
      </c>
    </row>
    <row r="97" spans="2:13" ht="14.4">
      <c r="B97" s="185" t="s">
        <v>882</v>
      </c>
      <c r="C97" s="3" t="s">
        <v>716</v>
      </c>
      <c r="D97" s="3" t="s">
        <v>362</v>
      </c>
      <c r="E97" s="3" t="s">
        <v>883</v>
      </c>
      <c r="F97" s="3" t="s">
        <v>552</v>
      </c>
      <c r="G97" s="7" t="s">
        <v>890</v>
      </c>
      <c r="H97" s="7" t="s">
        <v>454</v>
      </c>
      <c r="I97" s="7" t="s">
        <v>887</v>
      </c>
      <c r="J97" s="27">
        <v>260</v>
      </c>
      <c r="K97" s="3">
        <v>353</v>
      </c>
      <c r="L97" s="3" t="s">
        <v>342</v>
      </c>
      <c r="M97" s="187" t="s">
        <v>373</v>
      </c>
    </row>
    <row r="98" spans="2:13" ht="14.4">
      <c r="B98" s="185" t="s">
        <v>882</v>
      </c>
      <c r="C98" s="3" t="s">
        <v>716</v>
      </c>
      <c r="D98" s="3" t="s">
        <v>362</v>
      </c>
      <c r="E98" s="3" t="s">
        <v>883</v>
      </c>
      <c r="F98" s="3" t="s">
        <v>552</v>
      </c>
      <c r="G98" s="7" t="s">
        <v>891</v>
      </c>
      <c r="H98" s="7" t="s">
        <v>454</v>
      </c>
      <c r="I98" s="7" t="s">
        <v>892</v>
      </c>
      <c r="J98" s="27">
        <v>260</v>
      </c>
      <c r="K98" s="3">
        <v>353</v>
      </c>
      <c r="L98" s="3" t="s">
        <v>342</v>
      </c>
      <c r="M98" s="187"/>
    </row>
    <row r="99" spans="2:13" ht="14.4">
      <c r="B99" s="185" t="s">
        <v>882</v>
      </c>
      <c r="C99" s="3" t="s">
        <v>716</v>
      </c>
      <c r="D99" s="3" t="s">
        <v>362</v>
      </c>
      <c r="E99" s="3" t="s">
        <v>883</v>
      </c>
      <c r="F99" s="3" t="s">
        <v>552</v>
      </c>
      <c r="G99" s="7" t="s">
        <v>893</v>
      </c>
      <c r="H99" s="7" t="s">
        <v>454</v>
      </c>
      <c r="I99" s="7" t="s">
        <v>892</v>
      </c>
      <c r="J99" s="27">
        <v>260</v>
      </c>
      <c r="K99" s="3">
        <v>353</v>
      </c>
      <c r="L99" s="3" t="s">
        <v>342</v>
      </c>
      <c r="M99" s="187" t="s">
        <v>373</v>
      </c>
    </row>
    <row r="100" spans="2:13" ht="14.4">
      <c r="B100" s="185" t="s">
        <v>474</v>
      </c>
      <c r="C100" s="3" t="s">
        <v>716</v>
      </c>
      <c r="D100" s="3" t="s">
        <v>337</v>
      </c>
      <c r="E100" s="3" t="s">
        <v>683</v>
      </c>
      <c r="F100" s="3" t="s">
        <v>552</v>
      </c>
      <c r="G100" s="7" t="s">
        <v>894</v>
      </c>
      <c r="H100" s="7" t="s">
        <v>895</v>
      </c>
      <c r="I100" s="7" t="s">
        <v>747</v>
      </c>
      <c r="J100" s="27">
        <v>103</v>
      </c>
      <c r="K100" s="3">
        <v>145</v>
      </c>
      <c r="L100" s="3" t="s">
        <v>342</v>
      </c>
      <c r="M100" s="187" t="s">
        <v>373</v>
      </c>
    </row>
    <row r="101" spans="2:13" ht="14.4">
      <c r="B101" s="185" t="s">
        <v>474</v>
      </c>
      <c r="C101" s="3" t="s">
        <v>716</v>
      </c>
      <c r="D101" s="3" t="s">
        <v>337</v>
      </c>
      <c r="E101" s="3" t="s">
        <v>683</v>
      </c>
      <c r="F101" s="3" t="s">
        <v>552</v>
      </c>
      <c r="G101" s="7" t="s">
        <v>896</v>
      </c>
      <c r="H101" s="7" t="s">
        <v>454</v>
      </c>
      <c r="I101" s="7" t="s">
        <v>747</v>
      </c>
      <c r="J101" s="27">
        <v>146</v>
      </c>
      <c r="K101" s="3">
        <v>200</v>
      </c>
      <c r="L101" s="3" t="s">
        <v>342</v>
      </c>
      <c r="M101" s="186">
        <v>104</v>
      </c>
    </row>
    <row r="102" spans="2:13" ht="14.4">
      <c r="B102" s="185" t="s">
        <v>474</v>
      </c>
      <c r="C102" s="3" t="s">
        <v>716</v>
      </c>
      <c r="D102" s="3" t="s">
        <v>337</v>
      </c>
      <c r="E102" s="3" t="s">
        <v>710</v>
      </c>
      <c r="F102" s="3" t="s">
        <v>552</v>
      </c>
      <c r="G102" s="7" t="s">
        <v>897</v>
      </c>
      <c r="H102" s="7" t="s">
        <v>454</v>
      </c>
      <c r="I102" s="7" t="s">
        <v>747</v>
      </c>
      <c r="J102" s="27">
        <v>145</v>
      </c>
      <c r="K102" s="3">
        <v>197</v>
      </c>
      <c r="L102" s="3" t="s">
        <v>342</v>
      </c>
      <c r="M102" s="187" t="s">
        <v>373</v>
      </c>
    </row>
    <row r="103" spans="2:13" ht="14.4">
      <c r="B103" s="185" t="s">
        <v>474</v>
      </c>
      <c r="C103" s="3" t="s">
        <v>716</v>
      </c>
      <c r="D103" s="3" t="s">
        <v>337</v>
      </c>
      <c r="E103" s="3" t="s">
        <v>689</v>
      </c>
      <c r="F103" s="3" t="s">
        <v>552</v>
      </c>
      <c r="G103" s="7" t="s">
        <v>898</v>
      </c>
      <c r="H103" s="7" t="s">
        <v>454</v>
      </c>
      <c r="I103" s="7" t="s">
        <v>747</v>
      </c>
      <c r="J103" s="27">
        <v>103</v>
      </c>
      <c r="K103" s="3">
        <v>145</v>
      </c>
      <c r="L103" s="3" t="s">
        <v>342</v>
      </c>
      <c r="M103" s="187" t="s">
        <v>373</v>
      </c>
    </row>
    <row r="104" spans="2:13" ht="14.4">
      <c r="B104" s="185" t="s">
        <v>474</v>
      </c>
      <c r="C104" s="3" t="s">
        <v>335</v>
      </c>
      <c r="D104" s="3" t="s">
        <v>362</v>
      </c>
      <c r="E104" s="3" t="s">
        <v>710</v>
      </c>
      <c r="F104" s="3" t="s">
        <v>339</v>
      </c>
      <c r="G104" s="7" t="s">
        <v>899</v>
      </c>
      <c r="H104" s="7" t="s">
        <v>900</v>
      </c>
      <c r="I104" s="7" t="s">
        <v>342</v>
      </c>
      <c r="J104" s="3">
        <v>100</v>
      </c>
      <c r="K104" s="3">
        <v>135</v>
      </c>
      <c r="L104" s="3">
        <v>395</v>
      </c>
      <c r="M104" s="186" t="s">
        <v>686</v>
      </c>
    </row>
    <row r="105" spans="2:13" ht="14.4">
      <c r="B105" s="185" t="s">
        <v>474</v>
      </c>
      <c r="C105" s="3" t="s">
        <v>335</v>
      </c>
      <c r="D105" s="3" t="s">
        <v>362</v>
      </c>
      <c r="E105" s="3" t="s">
        <v>793</v>
      </c>
      <c r="F105" s="3" t="s">
        <v>339</v>
      </c>
      <c r="G105" s="7" t="s">
        <v>901</v>
      </c>
      <c r="H105" s="7" t="s">
        <v>902</v>
      </c>
      <c r="I105" s="7" t="s">
        <v>342</v>
      </c>
      <c r="J105" s="3">
        <v>12</v>
      </c>
      <c r="K105" s="3">
        <v>17</v>
      </c>
      <c r="L105" s="3">
        <v>80</v>
      </c>
      <c r="M105" s="186" t="s">
        <v>686</v>
      </c>
    </row>
    <row r="106" spans="2:13" ht="14.4">
      <c r="B106" s="185" t="s">
        <v>903</v>
      </c>
      <c r="C106" s="3" t="s">
        <v>551</v>
      </c>
      <c r="D106" s="3" t="s">
        <v>362</v>
      </c>
      <c r="E106" s="3" t="s">
        <v>683</v>
      </c>
      <c r="F106" s="3" t="s">
        <v>552</v>
      </c>
      <c r="G106" s="7" t="s">
        <v>904</v>
      </c>
      <c r="H106" s="7" t="s">
        <v>905</v>
      </c>
      <c r="I106" s="7" t="s">
        <v>906</v>
      </c>
      <c r="J106" s="27">
        <v>110</v>
      </c>
      <c r="K106" s="3" t="s">
        <v>439</v>
      </c>
      <c r="L106" s="3" t="s">
        <v>342</v>
      </c>
      <c r="M106" s="187" t="s">
        <v>373</v>
      </c>
    </row>
    <row r="107" spans="2:13" ht="14.4">
      <c r="B107" s="185" t="s">
        <v>903</v>
      </c>
      <c r="C107" s="3" t="s">
        <v>551</v>
      </c>
      <c r="D107" s="3" t="s">
        <v>362</v>
      </c>
      <c r="E107" s="3" t="s">
        <v>683</v>
      </c>
      <c r="F107" s="3" t="s">
        <v>552</v>
      </c>
      <c r="G107" s="7" t="s">
        <v>907</v>
      </c>
      <c r="H107" s="7" t="s">
        <v>905</v>
      </c>
      <c r="I107" s="7" t="s">
        <v>906</v>
      </c>
      <c r="J107" s="27">
        <v>110</v>
      </c>
      <c r="K107" s="3" t="s">
        <v>439</v>
      </c>
      <c r="L107" s="3" t="s">
        <v>342</v>
      </c>
      <c r="M107" s="187" t="s">
        <v>373</v>
      </c>
    </row>
    <row r="108" spans="2:13" ht="14.4">
      <c r="B108" s="185" t="s">
        <v>908</v>
      </c>
      <c r="C108" s="3" t="s">
        <v>551</v>
      </c>
      <c r="D108" s="3" t="s">
        <v>362</v>
      </c>
      <c r="E108" s="3" t="s">
        <v>793</v>
      </c>
      <c r="F108" s="3" t="s">
        <v>552</v>
      </c>
      <c r="G108" s="7" t="s">
        <v>909</v>
      </c>
      <c r="H108" s="7" t="s">
        <v>910</v>
      </c>
      <c r="I108" s="7" t="s">
        <v>911</v>
      </c>
      <c r="J108" s="27">
        <v>66</v>
      </c>
      <c r="K108" s="3">
        <v>89</v>
      </c>
      <c r="L108" s="3" t="s">
        <v>342</v>
      </c>
      <c r="M108" s="187" t="s">
        <v>373</v>
      </c>
    </row>
    <row r="109" spans="2:13" ht="14.4">
      <c r="B109" s="185" t="s">
        <v>912</v>
      </c>
      <c r="C109" s="3" t="s">
        <v>335</v>
      </c>
      <c r="D109" s="3" t="s">
        <v>337</v>
      </c>
      <c r="E109" s="3" t="s">
        <v>689</v>
      </c>
      <c r="F109" s="3" t="s">
        <v>339</v>
      </c>
      <c r="G109" s="7" t="s">
        <v>913</v>
      </c>
      <c r="H109" s="7" t="s">
        <v>914</v>
      </c>
      <c r="I109" s="7" t="s">
        <v>342</v>
      </c>
      <c r="J109" s="3">
        <v>493</v>
      </c>
      <c r="K109" s="3" t="s">
        <v>915</v>
      </c>
      <c r="L109" s="3">
        <v>651</v>
      </c>
      <c r="M109" s="186" t="s">
        <v>686</v>
      </c>
    </row>
    <row r="110" spans="2:13" ht="14.4">
      <c r="B110" s="185" t="s">
        <v>912</v>
      </c>
      <c r="C110" s="3" t="s">
        <v>335</v>
      </c>
      <c r="D110" s="3" t="s">
        <v>337</v>
      </c>
      <c r="E110" s="3" t="s">
        <v>689</v>
      </c>
      <c r="F110" s="3" t="s">
        <v>339</v>
      </c>
      <c r="G110" s="7" t="s">
        <v>916</v>
      </c>
      <c r="H110" s="7" t="s">
        <v>917</v>
      </c>
      <c r="I110" s="7" t="s">
        <v>342</v>
      </c>
      <c r="J110" s="3">
        <v>760</v>
      </c>
      <c r="K110" s="3">
        <v>1033</v>
      </c>
      <c r="L110" s="3">
        <v>637</v>
      </c>
      <c r="M110" s="186" t="s">
        <v>686</v>
      </c>
    </row>
    <row r="111" spans="2:13" ht="14.4">
      <c r="B111" s="185" t="s">
        <v>912</v>
      </c>
      <c r="C111" s="3" t="s">
        <v>335</v>
      </c>
      <c r="D111" s="3" t="s">
        <v>337</v>
      </c>
      <c r="E111" s="3" t="s">
        <v>689</v>
      </c>
      <c r="F111" s="3" t="s">
        <v>339</v>
      </c>
      <c r="G111" s="7" t="s">
        <v>918</v>
      </c>
      <c r="H111" s="7" t="s">
        <v>917</v>
      </c>
      <c r="I111" s="7" t="s">
        <v>342</v>
      </c>
      <c r="J111" s="3">
        <v>820</v>
      </c>
      <c r="K111" s="3">
        <v>1115</v>
      </c>
      <c r="L111" s="3">
        <v>651</v>
      </c>
      <c r="M111" s="186" t="s">
        <v>686</v>
      </c>
    </row>
    <row r="112" spans="2:13" ht="14.4">
      <c r="B112" s="185" t="s">
        <v>912</v>
      </c>
      <c r="C112" s="3" t="s">
        <v>335</v>
      </c>
      <c r="D112" s="3" t="s">
        <v>337</v>
      </c>
      <c r="E112" s="3" t="s">
        <v>689</v>
      </c>
      <c r="F112" s="3" t="s">
        <v>339</v>
      </c>
      <c r="G112" s="7" t="s">
        <v>919</v>
      </c>
      <c r="H112" s="7" t="s">
        <v>920</v>
      </c>
      <c r="I112" s="7" t="s">
        <v>342</v>
      </c>
      <c r="J112" s="5">
        <v>170</v>
      </c>
      <c r="K112" s="5">
        <v>230</v>
      </c>
      <c r="L112" s="5">
        <v>437</v>
      </c>
      <c r="M112" s="186" t="s">
        <v>686</v>
      </c>
    </row>
    <row r="113" spans="2:13" ht="14.4">
      <c r="B113" s="185" t="s">
        <v>912</v>
      </c>
      <c r="C113" s="3" t="s">
        <v>335</v>
      </c>
      <c r="D113" s="3" t="s">
        <v>337</v>
      </c>
      <c r="E113" s="3" t="s">
        <v>689</v>
      </c>
      <c r="F113" s="3" t="s">
        <v>339</v>
      </c>
      <c r="G113" s="7" t="s">
        <v>921</v>
      </c>
      <c r="H113" s="7" t="s">
        <v>922</v>
      </c>
      <c r="I113" s="7" t="s">
        <v>342</v>
      </c>
      <c r="J113" s="3">
        <v>250</v>
      </c>
      <c r="K113" s="3">
        <v>338</v>
      </c>
      <c r="L113" s="3">
        <v>507</v>
      </c>
      <c r="M113" s="186" t="s">
        <v>686</v>
      </c>
    </row>
    <row r="114" spans="2:13" ht="14.4">
      <c r="B114" s="185" t="s">
        <v>912</v>
      </c>
      <c r="C114" s="3" t="s">
        <v>335</v>
      </c>
      <c r="D114" s="3" t="s">
        <v>337</v>
      </c>
      <c r="E114" s="3" t="s">
        <v>689</v>
      </c>
      <c r="F114" s="3" t="s">
        <v>339</v>
      </c>
      <c r="G114" s="7" t="s">
        <v>919</v>
      </c>
      <c r="H114" s="7" t="s">
        <v>923</v>
      </c>
      <c r="I114" s="7" t="s">
        <v>342</v>
      </c>
      <c r="J114" s="3">
        <v>258</v>
      </c>
      <c r="K114" s="3">
        <v>346</v>
      </c>
      <c r="L114" s="3">
        <v>576</v>
      </c>
      <c r="M114" s="186" t="s">
        <v>686</v>
      </c>
    </row>
    <row r="115" spans="2:13" ht="14.4">
      <c r="B115" s="185" t="s">
        <v>912</v>
      </c>
      <c r="C115" s="3" t="s">
        <v>335</v>
      </c>
      <c r="D115" s="3" t="s">
        <v>337</v>
      </c>
      <c r="E115" s="3" t="s">
        <v>683</v>
      </c>
      <c r="F115" s="3" t="s">
        <v>339</v>
      </c>
      <c r="G115" s="7" t="s">
        <v>924</v>
      </c>
      <c r="H115" s="7" t="s">
        <v>922</v>
      </c>
      <c r="I115" s="7" t="s">
        <v>342</v>
      </c>
      <c r="J115" s="3">
        <v>449</v>
      </c>
      <c r="K115" s="3">
        <v>670</v>
      </c>
      <c r="L115" s="3">
        <v>536</v>
      </c>
      <c r="M115" s="186" t="s">
        <v>686</v>
      </c>
    </row>
    <row r="116" spans="2:13" ht="14.4">
      <c r="B116" s="185" t="s">
        <v>912</v>
      </c>
      <c r="C116" s="3" t="s">
        <v>335</v>
      </c>
      <c r="D116" s="3" t="s">
        <v>337</v>
      </c>
      <c r="E116" s="3" t="s">
        <v>683</v>
      </c>
      <c r="F116" s="3" t="s">
        <v>339</v>
      </c>
      <c r="G116" s="7" t="s">
        <v>925</v>
      </c>
      <c r="H116" s="7" t="s">
        <v>926</v>
      </c>
      <c r="I116" s="7" t="s">
        <v>342</v>
      </c>
      <c r="J116" s="3">
        <v>761</v>
      </c>
      <c r="K116" s="3">
        <v>1020</v>
      </c>
      <c r="L116" s="3">
        <v>560</v>
      </c>
      <c r="M116" s="186" t="s">
        <v>686</v>
      </c>
    </row>
    <row r="117" spans="2:13" ht="14.4">
      <c r="B117" s="185" t="s">
        <v>912</v>
      </c>
      <c r="C117" s="3" t="s">
        <v>335</v>
      </c>
      <c r="D117" s="3" t="s">
        <v>337</v>
      </c>
      <c r="E117" s="3" t="s">
        <v>683</v>
      </c>
      <c r="F117" s="3" t="s">
        <v>339</v>
      </c>
      <c r="G117" s="7" t="s">
        <v>927</v>
      </c>
      <c r="H117" s="7" t="s">
        <v>922</v>
      </c>
      <c r="I117" s="7" t="s">
        <v>342</v>
      </c>
      <c r="J117" s="3">
        <v>230</v>
      </c>
      <c r="K117" s="3">
        <v>309</v>
      </c>
      <c r="L117" s="3">
        <v>449</v>
      </c>
      <c r="M117" s="186" t="s">
        <v>686</v>
      </c>
    </row>
    <row r="118" spans="2:13" ht="14.4">
      <c r="B118" s="185" t="s">
        <v>912</v>
      </c>
      <c r="C118" s="3" t="s">
        <v>335</v>
      </c>
      <c r="D118" s="3" t="s">
        <v>337</v>
      </c>
      <c r="E118" s="3" t="s">
        <v>683</v>
      </c>
      <c r="F118" s="3" t="s">
        <v>339</v>
      </c>
      <c r="G118" s="7" t="s">
        <v>928</v>
      </c>
      <c r="H118" s="7" t="s">
        <v>922</v>
      </c>
      <c r="I118" s="7" t="s">
        <v>342</v>
      </c>
      <c r="J118" s="3">
        <v>250</v>
      </c>
      <c r="K118" s="3">
        <v>338</v>
      </c>
      <c r="L118" s="3">
        <v>488</v>
      </c>
      <c r="M118" s="186" t="s">
        <v>686</v>
      </c>
    </row>
    <row r="119" spans="2:13" ht="14.4">
      <c r="B119" s="185" t="s">
        <v>912</v>
      </c>
      <c r="C119" s="3" t="s">
        <v>335</v>
      </c>
      <c r="D119" s="3" t="s">
        <v>337</v>
      </c>
      <c r="E119" s="3" t="s">
        <v>683</v>
      </c>
      <c r="F119" s="3" t="s">
        <v>339</v>
      </c>
      <c r="G119" s="7" t="s">
        <v>929</v>
      </c>
      <c r="H119" s="7" t="s">
        <v>922</v>
      </c>
      <c r="I119" s="7" t="s">
        <v>342</v>
      </c>
      <c r="J119" s="3">
        <v>270</v>
      </c>
      <c r="K119" s="3">
        <v>362</v>
      </c>
      <c r="L119" s="3">
        <v>531</v>
      </c>
      <c r="M119" s="186" t="s">
        <v>686</v>
      </c>
    </row>
    <row r="120" spans="2:13" ht="14.4">
      <c r="B120" s="185" t="s">
        <v>542</v>
      </c>
      <c r="C120" s="3" t="s">
        <v>551</v>
      </c>
      <c r="D120" s="3" t="s">
        <v>362</v>
      </c>
      <c r="E120" s="3" t="s">
        <v>683</v>
      </c>
      <c r="F120" s="3" t="s">
        <v>552</v>
      </c>
      <c r="G120" s="7" t="s">
        <v>930</v>
      </c>
      <c r="H120" s="7" t="s">
        <v>931</v>
      </c>
      <c r="I120" s="7" t="s">
        <v>932</v>
      </c>
      <c r="J120" s="27">
        <v>97</v>
      </c>
      <c r="K120" s="3">
        <v>130</v>
      </c>
      <c r="L120" s="3" t="s">
        <v>342</v>
      </c>
      <c r="M120" s="186" t="s">
        <v>933</v>
      </c>
    </row>
    <row r="121" spans="2:13" ht="14.4">
      <c r="B121" s="185" t="s">
        <v>542</v>
      </c>
      <c r="C121" s="3" t="s">
        <v>551</v>
      </c>
      <c r="D121" s="3" t="s">
        <v>362</v>
      </c>
      <c r="E121" s="3" t="s">
        <v>689</v>
      </c>
      <c r="F121" s="3" t="s">
        <v>552</v>
      </c>
      <c r="G121" s="7" t="s">
        <v>934</v>
      </c>
      <c r="H121" s="7" t="s">
        <v>935</v>
      </c>
      <c r="I121" s="7" t="s">
        <v>936</v>
      </c>
      <c r="J121" s="27">
        <v>71</v>
      </c>
      <c r="K121" s="3">
        <v>126</v>
      </c>
      <c r="L121" s="3" t="s">
        <v>342</v>
      </c>
      <c r="M121" s="186" t="s">
        <v>933</v>
      </c>
    </row>
    <row r="122" spans="2:13" ht="14.4">
      <c r="B122" s="185" t="s">
        <v>542</v>
      </c>
      <c r="C122" s="3" t="s">
        <v>551</v>
      </c>
      <c r="D122" s="3" t="s">
        <v>362</v>
      </c>
      <c r="E122" s="3" t="s">
        <v>689</v>
      </c>
      <c r="F122" s="3" t="s">
        <v>552</v>
      </c>
      <c r="G122" s="7" t="s">
        <v>937</v>
      </c>
      <c r="H122" s="7" t="s">
        <v>935</v>
      </c>
      <c r="I122" s="7" t="s">
        <v>936</v>
      </c>
      <c r="J122" s="27">
        <v>71</v>
      </c>
      <c r="K122" s="3">
        <v>126</v>
      </c>
      <c r="L122" s="3" t="s">
        <v>342</v>
      </c>
      <c r="M122" s="186" t="s">
        <v>933</v>
      </c>
    </row>
    <row r="123" spans="2:13" ht="14.4">
      <c r="B123" s="185" t="s">
        <v>542</v>
      </c>
      <c r="C123" s="3" t="s">
        <v>551</v>
      </c>
      <c r="D123" s="3" t="s">
        <v>362</v>
      </c>
      <c r="E123" s="3" t="s">
        <v>683</v>
      </c>
      <c r="F123" s="3" t="s">
        <v>552</v>
      </c>
      <c r="G123" s="7" t="s">
        <v>938</v>
      </c>
      <c r="H123" s="7" t="s">
        <v>935</v>
      </c>
      <c r="I123" s="7" t="s">
        <v>936</v>
      </c>
      <c r="J123" s="27">
        <v>94.02985074626865</v>
      </c>
      <c r="K123" s="3">
        <v>126</v>
      </c>
      <c r="L123" s="3" t="s">
        <v>342</v>
      </c>
      <c r="M123" s="186" t="s">
        <v>933</v>
      </c>
    </row>
    <row r="124" spans="2:13" ht="14.4">
      <c r="B124" s="185" t="s">
        <v>542</v>
      </c>
      <c r="C124" s="3" t="s">
        <v>551</v>
      </c>
      <c r="D124" s="3" t="s">
        <v>362</v>
      </c>
      <c r="E124" s="3" t="s">
        <v>683</v>
      </c>
      <c r="F124" s="3" t="s">
        <v>552</v>
      </c>
      <c r="G124" s="7" t="s">
        <v>939</v>
      </c>
      <c r="H124" s="7" t="s">
        <v>935</v>
      </c>
      <c r="I124" s="7" t="s">
        <v>936</v>
      </c>
      <c r="J124" s="27">
        <v>94.02985074626865</v>
      </c>
      <c r="K124" s="3">
        <v>126</v>
      </c>
      <c r="L124" s="3" t="s">
        <v>342</v>
      </c>
      <c r="M124" s="186" t="s">
        <v>933</v>
      </c>
    </row>
    <row r="125" spans="2:13" ht="14.4">
      <c r="B125" s="185" t="s">
        <v>542</v>
      </c>
      <c r="C125" s="3" t="s">
        <v>535</v>
      </c>
      <c r="D125" s="3" t="s">
        <v>337</v>
      </c>
      <c r="E125" s="3" t="s">
        <v>689</v>
      </c>
      <c r="F125" s="3" t="s">
        <v>536</v>
      </c>
      <c r="G125" s="7" t="s">
        <v>940</v>
      </c>
      <c r="H125" s="7" t="s">
        <v>859</v>
      </c>
      <c r="I125" s="7" t="s">
        <v>342</v>
      </c>
      <c r="J125" s="27">
        <v>140</v>
      </c>
      <c r="K125" s="3">
        <v>182</v>
      </c>
      <c r="L125" s="3">
        <v>650</v>
      </c>
      <c r="M125" s="186" t="s">
        <v>706</v>
      </c>
    </row>
    <row r="126" spans="2:13" ht="14.4">
      <c r="B126" s="185" t="s">
        <v>941</v>
      </c>
      <c r="C126" s="3" t="s">
        <v>335</v>
      </c>
      <c r="D126" s="3" t="s">
        <v>337</v>
      </c>
      <c r="E126" s="3" t="s">
        <v>683</v>
      </c>
      <c r="F126" s="3" t="s">
        <v>339</v>
      </c>
      <c r="G126" s="7" t="s">
        <v>942</v>
      </c>
      <c r="H126" s="7" t="s">
        <v>943</v>
      </c>
      <c r="I126" s="7" t="s">
        <v>342</v>
      </c>
      <c r="J126" s="3">
        <v>225</v>
      </c>
      <c r="K126" s="3">
        <v>306</v>
      </c>
      <c r="L126" s="3">
        <v>346</v>
      </c>
      <c r="M126" s="186" t="s">
        <v>686</v>
      </c>
    </row>
    <row r="127" spans="2:13" ht="14.4">
      <c r="B127" s="185" t="s">
        <v>941</v>
      </c>
      <c r="C127" s="3" t="s">
        <v>335</v>
      </c>
      <c r="D127" s="3" t="s">
        <v>337</v>
      </c>
      <c r="E127" s="3" t="s">
        <v>710</v>
      </c>
      <c r="F127" s="3" t="s">
        <v>339</v>
      </c>
      <c r="G127" s="7" t="s">
        <v>944</v>
      </c>
      <c r="H127" s="7" t="s">
        <v>868</v>
      </c>
      <c r="I127" s="7" t="s">
        <v>342</v>
      </c>
      <c r="J127" s="3">
        <v>100</v>
      </c>
      <c r="K127" s="3">
        <v>136</v>
      </c>
      <c r="L127" s="3">
        <v>201</v>
      </c>
      <c r="M127" s="186" t="s">
        <v>686</v>
      </c>
    </row>
    <row r="128" spans="2:13" ht="14.4">
      <c r="B128" s="185" t="s">
        <v>526</v>
      </c>
      <c r="C128" s="3" t="s">
        <v>335</v>
      </c>
      <c r="D128" s="3" t="s">
        <v>362</v>
      </c>
      <c r="E128" s="3" t="s">
        <v>683</v>
      </c>
      <c r="F128" s="3" t="s">
        <v>339</v>
      </c>
      <c r="G128" s="7" t="s">
        <v>945</v>
      </c>
      <c r="H128" s="7" t="s">
        <v>895</v>
      </c>
      <c r="I128" s="7" t="s">
        <v>342</v>
      </c>
      <c r="J128" s="3">
        <v>304</v>
      </c>
      <c r="K128" s="3">
        <v>408</v>
      </c>
      <c r="L128" s="3">
        <v>600</v>
      </c>
      <c r="M128" s="186" t="s">
        <v>686</v>
      </c>
    </row>
    <row r="129" spans="2:13" ht="14.4">
      <c r="B129" s="185" t="s">
        <v>526</v>
      </c>
      <c r="C129" s="3" t="s">
        <v>335</v>
      </c>
      <c r="D129" s="3" t="s">
        <v>362</v>
      </c>
      <c r="E129" s="3" t="s">
        <v>683</v>
      </c>
      <c r="F129" s="3" t="s">
        <v>339</v>
      </c>
      <c r="G129" s="7" t="s">
        <v>946</v>
      </c>
      <c r="H129" s="7" t="s">
        <v>947</v>
      </c>
      <c r="I129" s="7" t="s">
        <v>342</v>
      </c>
      <c r="J129" s="3">
        <v>304</v>
      </c>
      <c r="K129" s="3">
        <v>408</v>
      </c>
      <c r="L129" s="3">
        <v>444</v>
      </c>
      <c r="M129" s="186" t="s">
        <v>686</v>
      </c>
    </row>
    <row r="130" spans="2:13" ht="14.4">
      <c r="B130" s="185" t="s">
        <v>526</v>
      </c>
      <c r="C130" s="3" t="s">
        <v>335</v>
      </c>
      <c r="D130" s="3" t="s">
        <v>362</v>
      </c>
      <c r="E130" s="3" t="s">
        <v>683</v>
      </c>
      <c r="F130" s="3" t="s">
        <v>339</v>
      </c>
      <c r="G130" s="7" t="s">
        <v>948</v>
      </c>
      <c r="H130" s="7" t="s">
        <v>949</v>
      </c>
      <c r="I130" s="7" t="s">
        <v>342</v>
      </c>
      <c r="J130" s="3">
        <v>172</v>
      </c>
      <c r="K130" s="3">
        <v>231</v>
      </c>
      <c r="L130" s="3">
        <v>423</v>
      </c>
      <c r="M130" s="186" t="s">
        <v>686</v>
      </c>
    </row>
    <row r="131" spans="2:13" ht="14.4">
      <c r="B131" s="185" t="s">
        <v>526</v>
      </c>
      <c r="C131" s="3" t="s">
        <v>716</v>
      </c>
      <c r="D131" s="3" t="s">
        <v>362</v>
      </c>
      <c r="E131" s="3" t="s">
        <v>683</v>
      </c>
      <c r="F131" s="3" t="s">
        <v>552</v>
      </c>
      <c r="G131" s="7" t="s">
        <v>950</v>
      </c>
      <c r="H131" s="7" t="s">
        <v>935</v>
      </c>
      <c r="I131" s="7" t="s">
        <v>951</v>
      </c>
      <c r="J131" s="27">
        <v>196.2686567164179</v>
      </c>
      <c r="K131" s="3">
        <v>263</v>
      </c>
      <c r="L131" s="3" t="s">
        <v>342</v>
      </c>
      <c r="M131" s="186" t="s">
        <v>952</v>
      </c>
    </row>
    <row r="132" spans="2:13" ht="14.4">
      <c r="B132" s="185" t="s">
        <v>526</v>
      </c>
      <c r="C132" s="3" t="s">
        <v>716</v>
      </c>
      <c r="D132" s="3" t="s">
        <v>362</v>
      </c>
      <c r="E132" s="3" t="s">
        <v>683</v>
      </c>
      <c r="F132" s="3" t="s">
        <v>552</v>
      </c>
      <c r="G132" s="7" t="s">
        <v>953</v>
      </c>
      <c r="H132" s="7" t="s">
        <v>935</v>
      </c>
      <c r="I132" s="7" t="s">
        <v>954</v>
      </c>
      <c r="J132" s="27">
        <v>344.77611940298505</v>
      </c>
      <c r="K132" s="3">
        <v>462</v>
      </c>
      <c r="L132" s="3" t="s">
        <v>342</v>
      </c>
      <c r="M132" s="186" t="s">
        <v>955</v>
      </c>
    </row>
    <row r="133" spans="2:13" ht="14.4">
      <c r="B133" s="185" t="s">
        <v>526</v>
      </c>
      <c r="C133" s="3" t="s">
        <v>716</v>
      </c>
      <c r="D133" s="3" t="s">
        <v>362</v>
      </c>
      <c r="E133" s="3" t="s">
        <v>683</v>
      </c>
      <c r="F133" s="3" t="s">
        <v>552</v>
      </c>
      <c r="G133" s="7" t="s">
        <v>956</v>
      </c>
      <c r="H133" s="7" t="s">
        <v>935</v>
      </c>
      <c r="I133" s="7" t="s">
        <v>954</v>
      </c>
      <c r="J133" s="27">
        <v>344.77611940298505</v>
      </c>
      <c r="K133" s="3">
        <v>462</v>
      </c>
      <c r="L133" s="3" t="s">
        <v>342</v>
      </c>
      <c r="M133" s="186" t="s">
        <v>957</v>
      </c>
    </row>
    <row r="134" spans="2:13" ht="15" thickBot="1">
      <c r="B134" s="188" t="s">
        <v>958</v>
      </c>
      <c r="C134" s="189" t="s">
        <v>335</v>
      </c>
      <c r="D134" s="189" t="s">
        <v>362</v>
      </c>
      <c r="E134" s="189" t="s">
        <v>710</v>
      </c>
      <c r="F134" s="189" t="s">
        <v>339</v>
      </c>
      <c r="G134" s="142" t="s">
        <v>959</v>
      </c>
      <c r="H134" s="142" t="s">
        <v>392</v>
      </c>
      <c r="I134" s="142" t="s">
        <v>342</v>
      </c>
      <c r="J134" s="189">
        <v>30</v>
      </c>
      <c r="K134" s="189" t="s">
        <v>960</v>
      </c>
      <c r="L134" s="189">
        <v>150</v>
      </c>
      <c r="M134" s="190" t="s">
        <v>686</v>
      </c>
    </row>
    <row r="136" spans="2:14" ht="30.6" customHeight="1">
      <c r="B136" s="232" t="s">
        <v>564</v>
      </c>
      <c r="C136" s="232"/>
      <c r="D136" s="232"/>
      <c r="E136" s="232"/>
      <c r="F136" s="232"/>
      <c r="G136" s="232"/>
      <c r="H136" s="232"/>
      <c r="I136" s="232"/>
      <c r="J136" s="232"/>
      <c r="K136" s="232"/>
      <c r="L136" s="232"/>
      <c r="M136" s="232"/>
      <c r="N136" s="180"/>
    </row>
  </sheetData>
  <mergeCells count="3">
    <mergeCell ref="B136:M136"/>
    <mergeCell ref="B2:C2"/>
    <mergeCell ref="D2:M2"/>
  </mergeCells>
  <dataValidations count="3">
    <dataValidation type="list" allowBlank="1" showInputMessage="1" showErrorMessage="1" sqref="D4:D27 D29:D134">
      <formula1>"Nacionalizado, Disponible para importación"</formula1>
    </dataValidation>
    <dataValidation type="list" allowBlank="1" showInputMessage="1" showErrorMessage="1" sqref="D28">
      <formula1>"Nacionalizado, Disponible para importación, Prototipo no disponible a 2023"</formula1>
    </dataValidation>
    <dataValidation type="list" allowBlank="1" showInputMessage="1" showErrorMessage="1" sqref="F4:F134">
      <formula1>"Eléctrico, Gasolina/Eléctrico, Gasolina E85, Hidrógeno Verde"</formula1>
    </dataValidation>
  </dataValidations>
  <pageMargins left="0.7" right="0.7" top="0.75" bottom="0.75" header="0.3" footer="0.3"/>
  <pageSetup orientation="portrait" paperSize="9" r:id="rId3"/>
  <drawing r:id="rId2"/>
  <tableParts>
    <tablePart r:id="rId1"/>
  </tablePart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29bfc17-e090-4059-8bcc-d9703f855a4b">
      <UserInfo>
        <DisplayName>Erika Porras</DisplayName>
        <AccountId>22</AccountId>
        <AccountType/>
      </UserInfo>
      <UserInfo>
        <DisplayName>Isabel Gonzalez</DisplayName>
        <AccountId>13</AccountId>
        <AccountType/>
      </UserInfo>
      <UserInfo>
        <DisplayName>Tatiana Valencia</DisplayName>
        <AccountId>15</AccountId>
        <AccountType/>
      </UserInfo>
      <UserInfo>
        <DisplayName>Andrés Villa</DisplayName>
        <AccountId>48</AccountId>
        <AccountType/>
      </UserInfo>
      <UserInfo>
        <DisplayName>Vishwas Vidyaranya</DisplayName>
        <AccountId>11</AccountId>
        <AccountType/>
      </UserInfo>
    </SharedWithUsers>
    <lcf76f155ced4ddcb4097134ff3c332f xmlns="5dc84796-6b3d-40f1-9c15-920df007f67e">
      <Terms xmlns="http://schemas.microsoft.com/office/infopath/2007/PartnerControls"/>
    </lcf76f155ced4ddcb4097134ff3c332f>
    <TaxCatchAll xmlns="029bfc17-e090-4059-8bcc-d9703f855a4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1C8D58C5D8BA47BF23185BF86CEE35" ma:contentTypeVersion="13" ma:contentTypeDescription="Create a new document." ma:contentTypeScope="" ma:versionID="28973fee593202d8ee84dd4f205dc919">
  <xsd:schema xmlns:xsd="http://www.w3.org/2001/XMLSchema" xmlns:xs="http://www.w3.org/2001/XMLSchema" xmlns:p="http://schemas.microsoft.com/office/2006/metadata/properties" xmlns:ns2="5dc84796-6b3d-40f1-9c15-920df007f67e" xmlns:ns3="029bfc17-e090-4059-8bcc-d9703f855a4b" targetNamespace="http://schemas.microsoft.com/office/2006/metadata/properties" ma:root="true" ma:fieldsID="3510b3177137c1594b9c6dbc0719b0fe" ns2:_="" ns3:_="">
    <xsd:import namespace="5dc84796-6b3d-40f1-9c15-920df007f67e"/>
    <xsd:import namespace="029bfc17-e090-4059-8bcc-d9703f855a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c84796-6b3d-40f1-9c15-920df007f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0bcea87-19b9-48e5-8470-fa10949ea3e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9bfc17-e090-4059-8bcc-d9703f855a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30b7746-96ed-4168-9436-5611948970cc}" ma:internalName="TaxCatchAll" ma:showField="CatchAllData" ma:web="029bfc17-e090-4059-8bcc-d9703f855a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19D453-6B77-4CC7-9D4D-DCFCF5B39EB9}">
  <ds:schemaRefs>
    <ds:schemaRef ds:uri="http://www.w3.org/XML/1998/namespace"/>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029bfc17-e090-4059-8bcc-d9703f855a4b"/>
    <ds:schemaRef ds:uri="http://schemas.microsoft.com/office/infopath/2007/PartnerControls"/>
    <ds:schemaRef ds:uri="5dc84796-6b3d-40f1-9c15-920df007f67e"/>
  </ds:schemaRefs>
</ds:datastoreItem>
</file>

<file path=customXml/itemProps2.xml><?xml version="1.0" encoding="utf-8"?>
<ds:datastoreItem xmlns:ds="http://schemas.openxmlformats.org/officeDocument/2006/customXml" ds:itemID="{E31F022A-2576-40BD-B6E8-A5BA045A0938}">
  <ds:schemaRefs>
    <ds:schemaRef ds:uri="http://schemas.microsoft.com/sharepoint/v3/contenttype/forms"/>
  </ds:schemaRefs>
</ds:datastoreItem>
</file>

<file path=customXml/itemProps3.xml><?xml version="1.0" encoding="utf-8"?>
<ds:datastoreItem xmlns:ds="http://schemas.openxmlformats.org/officeDocument/2006/customXml" ds:itemID="{9B517897-D2A8-4564-AF57-2496F33F7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c84796-6b3d-40f1-9c15-920df007f67e"/>
    <ds:schemaRef ds:uri="029bfc17-e090-4059-8bcc-d9703f855a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10</vt:i4>
      </vt:variant>
    </vt:vector>
  </HeadingPairs>
  <TitlesOfParts>
    <vt:vector size="10" baseType="lpstr">
      <vt:lpstr>Introducción</vt:lpstr>
      <vt:lpstr>CTE - PE</vt:lpstr>
      <vt:lpstr>A4. Tecnologías Agrícolas</vt:lpstr>
      <vt:lpstr>Dropdown</vt:lpstr>
      <vt:lpstr>Calculadora T4</vt:lpstr>
      <vt:lpstr>T4. Herramienta Emisiones GEI</vt:lpstr>
      <vt:lpstr>T4. Terrestre</vt:lpstr>
      <vt:lpstr>T4. Férreo</vt:lpstr>
      <vt:lpstr>T5. Particulares</vt:lpstr>
      <vt:lpstr>Certificaciones Uso del Suelo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Ambire Global</dc:creator>
  <cp:keywords/>
  <dc:description/>
  <cp:lastModifiedBy>Tatiana Valencia</cp:lastModifiedBy>
  <dcterms:created xsi:type="dcterms:W3CDTF">2023-04-26T18:36:28Z</dcterms:created>
  <dcterms:modified xsi:type="dcterms:W3CDTF">2024-09-13T14:00:32Z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0x010100E81C8D58C5D8BA47BF23185BF86CEE35</vt:lpwstr>
  </property>
  <property fmtid="{D5CDD505-2E9C-101B-9397-08002B2CF9AE}" pid="3" name="MediaServiceImageTags">
    <vt:lpwstr/>
  </property>
</Properties>
</file>